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00" windowHeight="8190" tabRatio="718" activeTab="3"/>
  </bookViews>
  <sheets>
    <sheet name="квалификация" sheetId="1" r:id="rId1"/>
    <sheet name="раунд робин" sheetId="2" r:id="rId2"/>
    <sheet name="степледдер" sheetId="3" r:id="rId3"/>
    <sheet name="плей офф" sheetId="4" r:id="rId4"/>
  </sheets>
  <definedNames>
    <definedName name="_xlnm.Print_Area" localSheetId="1">'раунд робин'!$A$1:$V$29</definedName>
  </definedNames>
  <calcPr fullCalcOnLoad="1"/>
</workbook>
</file>

<file path=xl/sharedStrings.xml><?xml version="1.0" encoding="utf-8"?>
<sst xmlns="http://schemas.openxmlformats.org/spreadsheetml/2006/main" count="153" uniqueCount="81">
  <si>
    <t>Волгоградская областная</t>
  </si>
  <si>
    <t xml:space="preserve">Федерация Спортивного </t>
  </si>
  <si>
    <t>Боулинга</t>
  </si>
  <si>
    <t>Таблица результатов Чемпионата города Волгограда 2012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</si>
  <si>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</si>
  <si>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</si>
  <si>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</si>
  <si>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</si>
  <si>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</si>
  <si>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</si>
  <si>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</si>
  <si>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</si>
  <si>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ЖЕНЩИНЫ</t>
  </si>
  <si>
    <t>Раунд Робин</t>
  </si>
  <si>
    <t>Женщины</t>
  </si>
  <si>
    <t>6 игр</t>
  </si>
  <si>
    <t>11 игр</t>
  </si>
  <si>
    <t>ср за 11</t>
  </si>
  <si>
    <t>бонус</t>
  </si>
  <si>
    <t>Ср за РР</t>
  </si>
  <si>
    <t xml:space="preserve"> </t>
  </si>
  <si>
    <t xml:space="preserve"> СТЕПЛЕДДЕР ЖЕНЩИН</t>
  </si>
  <si>
    <t>ПЛЕЙ ОФФ СРЕДИ МУЖЧИН</t>
  </si>
  <si>
    <t>Дор.1</t>
  </si>
  <si>
    <t>Дор.8</t>
  </si>
  <si>
    <t>Дор.2</t>
  </si>
  <si>
    <t>Дор.7</t>
  </si>
  <si>
    <t>Дор.3</t>
  </si>
  <si>
    <t>Дор.5</t>
  </si>
  <si>
    <t>Дор.4</t>
  </si>
  <si>
    <t>Дор.6</t>
  </si>
  <si>
    <t>ФИНАЛ ЗА 1 МЕСТО</t>
  </si>
  <si>
    <t>ФИНАЛ ЗА 3 МЕСТО</t>
  </si>
  <si>
    <t xml:space="preserve">8 этап </t>
  </si>
  <si>
    <t>6 октября 2012</t>
  </si>
  <si>
    <t>6 октября  2012г.</t>
  </si>
  <si>
    <t>Мясников В.</t>
  </si>
  <si>
    <t>Тарапатин В.</t>
  </si>
  <si>
    <t>Анипко А.</t>
  </si>
  <si>
    <t>Хохлов С.</t>
  </si>
  <si>
    <t>Вайнман М.</t>
  </si>
  <si>
    <t>Кисель В.</t>
  </si>
  <si>
    <t>Корецкая Я.</t>
  </si>
  <si>
    <t>Джумаев П.</t>
  </si>
  <si>
    <t>Лихолай А.</t>
  </si>
  <si>
    <t>Майоров И.</t>
  </si>
  <si>
    <t>Соков А.</t>
  </si>
  <si>
    <t>Рычагов М.</t>
  </si>
  <si>
    <t>Лаптев В.</t>
  </si>
  <si>
    <t>Корецкий В.</t>
  </si>
  <si>
    <t>Мезинов А.</t>
  </si>
  <si>
    <t>Вайнман А.</t>
  </si>
  <si>
    <t>Фамин Д.</t>
  </si>
  <si>
    <t>Безотосный А.</t>
  </si>
  <si>
    <t>Белов А.</t>
  </si>
  <si>
    <t>Гущин А.</t>
  </si>
  <si>
    <t>Егозарян А.</t>
  </si>
  <si>
    <t>Жиделев А.</t>
  </si>
  <si>
    <t>Иванова О.</t>
  </si>
  <si>
    <t>Калачев П.</t>
  </si>
  <si>
    <t>Каструба Д.</t>
  </si>
  <si>
    <t>Кашкин В.</t>
  </si>
  <si>
    <t>Кияшкин А.</t>
  </si>
  <si>
    <t>Котляров М.</t>
  </si>
  <si>
    <t>Котляров Н.</t>
  </si>
  <si>
    <t>Лазарев С.</t>
  </si>
  <si>
    <t>Марченко П.</t>
  </si>
  <si>
    <t>Мисходжев Р.</t>
  </si>
  <si>
    <t>Павлов В.</t>
  </si>
  <si>
    <t>Руденко С.</t>
  </si>
  <si>
    <t>Рябыкин И.</t>
  </si>
  <si>
    <t>Топольский А.</t>
  </si>
  <si>
    <t>Шукаев М.</t>
  </si>
  <si>
    <t>Ульянова А.</t>
  </si>
  <si>
    <t>Яскевич Е</t>
  </si>
  <si>
    <t>Егозарьян А.</t>
  </si>
  <si>
    <t>Вайнман А</t>
  </si>
  <si>
    <t>Фамин Д</t>
  </si>
  <si>
    <t>Мясников В</t>
  </si>
  <si>
    <t>Иванова О</t>
  </si>
  <si>
    <t>Марченко 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</si>
</sst>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1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name val="Arial Cyr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u val="single"/>
      <sz val="11.5"/>
      <color indexed="12"/>
      <name val="Arial"/>
      <family val="2"/>
    </font>
    <font>
      <sz val="9"/>
      <color indexed="31"/>
      <name val="Arial"/>
      <family val="2"/>
    </font>
    <font>
      <sz val="9"/>
      <color indexed="55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0"/>
      <color indexed="12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20"/>
      <color indexed="12"/>
      <name val="Arial"/>
      <family val="2"/>
    </font>
    <font>
      <b/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33" borderId="13" xfId="53" applyFont="1" applyFill="1" applyBorder="1" applyAlignment="1">
      <alignment horizontal="center"/>
      <protection/>
    </xf>
    <xf numFmtId="0" fontId="11" fillId="34" borderId="13" xfId="0" applyFont="1" applyFill="1" applyBorder="1" applyAlignment="1" applyProtection="1">
      <alignment/>
      <protection locked="0"/>
    </xf>
    <xf numFmtId="0" fontId="11" fillId="34" borderId="13" xfId="0" applyFont="1" applyFill="1" applyBorder="1" applyAlignment="1">
      <alignment horizontal="center" vertical="center"/>
    </xf>
    <xf numFmtId="164" fontId="11" fillId="34" borderId="13" xfId="0" applyNumberFormat="1" applyFont="1" applyFill="1" applyBorder="1" applyAlignment="1">
      <alignment horizontal="center" vertical="center"/>
    </xf>
    <xf numFmtId="1" fontId="11" fillId="34" borderId="1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1" fillId="34" borderId="13" xfId="53" applyFont="1" applyFill="1" applyBorder="1" applyProtection="1">
      <alignment/>
      <protection locked="0"/>
    </xf>
    <xf numFmtId="0" fontId="9" fillId="0" borderId="0" xfId="0" applyFont="1" applyBorder="1" applyAlignment="1">
      <alignment horizontal="center"/>
    </xf>
    <xf numFmtId="0" fontId="11" fillId="33" borderId="13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0" fillId="33" borderId="16" xfId="53" applyFont="1" applyFill="1" applyBorder="1" applyAlignment="1">
      <alignment horizontal="center"/>
      <protection/>
    </xf>
    <xf numFmtId="0" fontId="11" fillId="33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8" fillId="33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1" fillId="34" borderId="18" xfId="0" applyFont="1" applyFill="1" applyBorder="1" applyAlignment="1">
      <alignment horizontal="center" vertical="center"/>
    </xf>
    <xf numFmtId="164" fontId="11" fillId="34" borderId="18" xfId="0" applyNumberFormat="1" applyFont="1" applyFill="1" applyBorder="1" applyAlignment="1">
      <alignment horizontal="center" vertical="center"/>
    </xf>
    <xf numFmtId="1" fontId="11" fillId="34" borderId="1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" fontId="11" fillId="34" borderId="13" xfId="0" applyNumberFormat="1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36" borderId="13" xfId="0" applyFont="1" applyFill="1" applyBorder="1" applyAlignment="1">
      <alignment horizontal="center"/>
    </xf>
    <xf numFmtId="0" fontId="10" fillId="36" borderId="13" xfId="0" applyFont="1" applyFill="1" applyBorder="1" applyAlignment="1">
      <alignment horizontal="center"/>
    </xf>
    <xf numFmtId="0" fontId="17" fillId="34" borderId="20" xfId="0" applyNumberFormat="1" applyFont="1" applyFill="1" applyBorder="1" applyAlignment="1" applyProtection="1">
      <alignment horizontal="center"/>
      <protection locked="0"/>
    </xf>
    <xf numFmtId="0" fontId="26" fillId="34" borderId="20" xfId="0" applyNumberFormat="1" applyFont="1" applyFill="1" applyBorder="1" applyAlignment="1" applyProtection="1">
      <alignment/>
      <protection locked="0"/>
    </xf>
    <xf numFmtId="0" fontId="27" fillId="0" borderId="13" xfId="0" applyFont="1" applyFill="1" applyBorder="1" applyAlignment="1">
      <alignment horizontal="center"/>
    </xf>
    <xf numFmtId="1" fontId="27" fillId="0" borderId="13" xfId="0" applyNumberFormat="1" applyFont="1" applyFill="1" applyBorder="1" applyAlignment="1">
      <alignment horizontal="center"/>
    </xf>
    <xf numFmtId="2" fontId="27" fillId="0" borderId="13" xfId="0" applyNumberFormat="1" applyFont="1" applyFill="1" applyBorder="1" applyAlignment="1">
      <alignment horizontal="center"/>
    </xf>
    <xf numFmtId="1" fontId="27" fillId="34" borderId="13" xfId="0" applyNumberFormat="1" applyFont="1" applyFill="1" applyBorder="1" applyAlignment="1">
      <alignment horizontal="center"/>
    </xf>
    <xf numFmtId="1" fontId="27" fillId="34" borderId="0" xfId="0" applyNumberFormat="1" applyFont="1" applyFill="1" applyBorder="1" applyAlignment="1">
      <alignment horizontal="center"/>
    </xf>
    <xf numFmtId="1" fontId="27" fillId="34" borderId="14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7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32" fillId="0" borderId="1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32" fillId="0" borderId="13" xfId="0" applyFont="1" applyBorder="1" applyAlignment="1">
      <alignment/>
    </xf>
    <xf numFmtId="0" fontId="33" fillId="34" borderId="21" xfId="0" applyFont="1" applyFill="1" applyBorder="1" applyAlignment="1" applyProtection="1">
      <alignment/>
      <protection locked="0"/>
    </xf>
    <xf numFmtId="0" fontId="33" fillId="0" borderId="19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3" fillId="0" borderId="2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4" fillId="0" borderId="0" xfId="0" applyFont="1" applyAlignment="1">
      <alignment/>
    </xf>
    <xf numFmtId="0" fontId="33" fillId="0" borderId="13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5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13" xfId="0" applyFont="1" applyBorder="1" applyAlignment="1">
      <alignment horizontal="center"/>
    </xf>
    <xf numFmtId="0" fontId="31" fillId="0" borderId="13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 horizontal="center"/>
    </xf>
    <xf numFmtId="0" fontId="36" fillId="0" borderId="0" xfId="0" applyFont="1" applyAlignment="1">
      <alignment/>
    </xf>
    <xf numFmtId="0" fontId="31" fillId="0" borderId="13" xfId="0" applyFont="1" applyBorder="1" applyAlignment="1">
      <alignment/>
    </xf>
    <xf numFmtId="0" fontId="12" fillId="35" borderId="0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12" fillId="35" borderId="22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7" xfId="0" applyFont="1" applyFill="1" applyBorder="1" applyAlignment="1">
      <alignment horizontal="center" vertical="center"/>
    </xf>
    <xf numFmtId="0" fontId="11" fillId="33" borderId="22" xfId="53" applyFont="1" applyFill="1" applyBorder="1" applyAlignment="1">
      <alignment horizontal="center"/>
      <protection/>
    </xf>
    <xf numFmtId="0" fontId="11" fillId="34" borderId="14" xfId="0" applyFont="1" applyFill="1" applyBorder="1" applyAlignment="1" applyProtection="1">
      <alignment/>
      <protection locked="0"/>
    </xf>
    <xf numFmtId="0" fontId="12" fillId="34" borderId="13" xfId="53" applyFont="1" applyFill="1" applyBorder="1" applyProtection="1">
      <alignment/>
      <protection locked="0"/>
    </xf>
    <xf numFmtId="0" fontId="11" fillId="34" borderId="18" xfId="0" applyFont="1" applyFill="1" applyBorder="1" applyAlignment="1" applyProtection="1">
      <alignment/>
      <protection locked="0"/>
    </xf>
    <xf numFmtId="0" fontId="25" fillId="36" borderId="22" xfId="0" applyFont="1" applyFill="1" applyBorder="1" applyAlignment="1">
      <alignment/>
    </xf>
    <xf numFmtId="0" fontId="25" fillId="36" borderId="15" xfId="0" applyFont="1" applyFill="1" applyBorder="1" applyAlignment="1">
      <alignment/>
    </xf>
    <xf numFmtId="0" fontId="8" fillId="37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валификац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0"/>
          <a:ext cx="5143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0</xdr:row>
      <xdr:rowOff>0</xdr:rowOff>
    </xdr:from>
    <xdr:to>
      <xdr:col>13</xdr:col>
      <xdr:colOff>266700</xdr:colOff>
      <xdr:row>2</xdr:row>
      <xdr:rowOff>171450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0"/>
          <a:ext cx="4191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85725</xdr:rowOff>
    </xdr:from>
    <xdr:to>
      <xdr:col>5</xdr:col>
      <xdr:colOff>0</xdr:colOff>
      <xdr:row>12</xdr:row>
      <xdr:rowOff>85725</xdr:rowOff>
    </xdr:to>
    <xdr:sp>
      <xdr:nvSpPr>
        <xdr:cNvPr id="1" name="Строка 3"/>
        <xdr:cNvSpPr>
          <a:spLocks/>
        </xdr:cNvSpPr>
      </xdr:nvSpPr>
      <xdr:spPr>
        <a:xfrm>
          <a:off x="2905125" y="27146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14</xdr:row>
      <xdr:rowOff>171450</xdr:rowOff>
    </xdr:from>
    <xdr:to>
      <xdr:col>10</xdr:col>
      <xdr:colOff>190500</xdr:colOff>
      <xdr:row>14</xdr:row>
      <xdr:rowOff>171450</xdr:rowOff>
    </xdr:to>
    <xdr:sp>
      <xdr:nvSpPr>
        <xdr:cNvPr id="2" name="Строка 4"/>
        <xdr:cNvSpPr>
          <a:spLocks/>
        </xdr:cNvSpPr>
      </xdr:nvSpPr>
      <xdr:spPr>
        <a:xfrm>
          <a:off x="6705600" y="3257550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10</xdr:row>
      <xdr:rowOff>28575</xdr:rowOff>
    </xdr:from>
    <xdr:to>
      <xdr:col>8</xdr:col>
      <xdr:colOff>428625</xdr:colOff>
      <xdr:row>10</xdr:row>
      <xdr:rowOff>85725</xdr:rowOff>
    </xdr:to>
    <xdr:sp>
      <xdr:nvSpPr>
        <xdr:cNvPr id="1" name="Автофигура 1"/>
        <xdr:cNvSpPr>
          <a:spLocks/>
        </xdr:cNvSpPr>
      </xdr:nvSpPr>
      <xdr:spPr>
        <a:xfrm>
          <a:off x="5705475" y="2009775"/>
          <a:ext cx="9525" cy="57150"/>
        </a:xfrm>
        <a:prstGeom prst="rightArrow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6</xdr:row>
      <xdr:rowOff>152400</xdr:rowOff>
    </xdr:from>
    <xdr:to>
      <xdr:col>10</xdr:col>
      <xdr:colOff>0</xdr:colOff>
      <xdr:row>8</xdr:row>
      <xdr:rowOff>0</xdr:rowOff>
    </xdr:to>
    <xdr:sp>
      <xdr:nvSpPr>
        <xdr:cNvPr id="2" name="Строка 2"/>
        <xdr:cNvSpPr>
          <a:spLocks/>
        </xdr:cNvSpPr>
      </xdr:nvSpPr>
      <xdr:spPr>
        <a:xfrm>
          <a:off x="5705475" y="1333500"/>
          <a:ext cx="466725" cy="2476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8</xdr:row>
      <xdr:rowOff>95250</xdr:rowOff>
    </xdr:from>
    <xdr:to>
      <xdr:col>10</xdr:col>
      <xdr:colOff>9525</xdr:colOff>
      <xdr:row>10</xdr:row>
      <xdr:rowOff>47625</xdr:rowOff>
    </xdr:to>
    <xdr:sp>
      <xdr:nvSpPr>
        <xdr:cNvPr id="3" name="Строка 3"/>
        <xdr:cNvSpPr>
          <a:spLocks/>
        </xdr:cNvSpPr>
      </xdr:nvSpPr>
      <xdr:spPr>
        <a:xfrm flipV="1">
          <a:off x="5705475" y="1676400"/>
          <a:ext cx="476250" cy="352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12</xdr:row>
      <xdr:rowOff>85725</xdr:rowOff>
    </xdr:from>
    <xdr:to>
      <xdr:col>10</xdr:col>
      <xdr:colOff>28575</xdr:colOff>
      <xdr:row>13</xdr:row>
      <xdr:rowOff>95250</xdr:rowOff>
    </xdr:to>
    <xdr:sp>
      <xdr:nvSpPr>
        <xdr:cNvPr id="4" name="Строка 4"/>
        <xdr:cNvSpPr>
          <a:spLocks/>
        </xdr:cNvSpPr>
      </xdr:nvSpPr>
      <xdr:spPr>
        <a:xfrm>
          <a:off x="5724525" y="2466975"/>
          <a:ext cx="476250" cy="209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14</xdr:row>
      <xdr:rowOff>9525</xdr:rowOff>
    </xdr:from>
    <xdr:to>
      <xdr:col>9</xdr:col>
      <xdr:colOff>390525</xdr:colOff>
      <xdr:row>16</xdr:row>
      <xdr:rowOff>28575</xdr:rowOff>
    </xdr:to>
    <xdr:sp>
      <xdr:nvSpPr>
        <xdr:cNvPr id="5" name="Строка 5"/>
        <xdr:cNvSpPr>
          <a:spLocks/>
        </xdr:cNvSpPr>
      </xdr:nvSpPr>
      <xdr:spPr>
        <a:xfrm flipV="1">
          <a:off x="5734050" y="2790825"/>
          <a:ext cx="400050" cy="419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18</xdr:row>
      <xdr:rowOff>104775</xdr:rowOff>
    </xdr:from>
    <xdr:to>
      <xdr:col>9</xdr:col>
      <xdr:colOff>390525</xdr:colOff>
      <xdr:row>20</xdr:row>
      <xdr:rowOff>47625</xdr:rowOff>
    </xdr:to>
    <xdr:sp>
      <xdr:nvSpPr>
        <xdr:cNvPr id="6" name="Строка 6"/>
        <xdr:cNvSpPr>
          <a:spLocks/>
        </xdr:cNvSpPr>
      </xdr:nvSpPr>
      <xdr:spPr>
        <a:xfrm>
          <a:off x="5762625" y="3686175"/>
          <a:ext cx="371475" cy="3429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21</xdr:row>
      <xdr:rowOff>28575</xdr:rowOff>
    </xdr:from>
    <xdr:to>
      <xdr:col>9</xdr:col>
      <xdr:colOff>428625</xdr:colOff>
      <xdr:row>22</xdr:row>
      <xdr:rowOff>28575</xdr:rowOff>
    </xdr:to>
    <xdr:sp>
      <xdr:nvSpPr>
        <xdr:cNvPr id="7" name="Строка 7"/>
        <xdr:cNvSpPr>
          <a:spLocks/>
        </xdr:cNvSpPr>
      </xdr:nvSpPr>
      <xdr:spPr>
        <a:xfrm flipV="1">
          <a:off x="5753100" y="4210050"/>
          <a:ext cx="41910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24</xdr:row>
      <xdr:rowOff>85725</xdr:rowOff>
    </xdr:from>
    <xdr:to>
      <xdr:col>9</xdr:col>
      <xdr:colOff>400050</xdr:colOff>
      <xdr:row>25</xdr:row>
      <xdr:rowOff>104775</xdr:rowOff>
    </xdr:to>
    <xdr:sp>
      <xdr:nvSpPr>
        <xdr:cNvPr id="8" name="Строка 8"/>
        <xdr:cNvSpPr>
          <a:spLocks/>
        </xdr:cNvSpPr>
      </xdr:nvSpPr>
      <xdr:spPr>
        <a:xfrm>
          <a:off x="5734050" y="4867275"/>
          <a:ext cx="409575" cy="2190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26</xdr:row>
      <xdr:rowOff>57150</xdr:rowOff>
    </xdr:from>
    <xdr:to>
      <xdr:col>9</xdr:col>
      <xdr:colOff>419100</xdr:colOff>
      <xdr:row>28</xdr:row>
      <xdr:rowOff>9525</xdr:rowOff>
    </xdr:to>
    <xdr:sp>
      <xdr:nvSpPr>
        <xdr:cNvPr id="9" name="Строка 9"/>
        <xdr:cNvSpPr>
          <a:spLocks/>
        </xdr:cNvSpPr>
      </xdr:nvSpPr>
      <xdr:spPr>
        <a:xfrm flipV="1">
          <a:off x="5762625" y="5238750"/>
          <a:ext cx="400050" cy="352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7</xdr:row>
      <xdr:rowOff>180975</xdr:rowOff>
    </xdr:from>
    <xdr:to>
      <xdr:col>14</xdr:col>
      <xdr:colOff>466725</xdr:colOff>
      <xdr:row>11</xdr:row>
      <xdr:rowOff>28575</xdr:rowOff>
    </xdr:to>
    <xdr:sp>
      <xdr:nvSpPr>
        <xdr:cNvPr id="10" name="Строка 10"/>
        <xdr:cNvSpPr>
          <a:spLocks/>
        </xdr:cNvSpPr>
      </xdr:nvSpPr>
      <xdr:spPr>
        <a:xfrm>
          <a:off x="8791575" y="1562100"/>
          <a:ext cx="504825" cy="647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9525</xdr:rowOff>
    </xdr:from>
    <xdr:to>
      <xdr:col>14</xdr:col>
      <xdr:colOff>466725</xdr:colOff>
      <xdr:row>14</xdr:row>
      <xdr:rowOff>19050</xdr:rowOff>
    </xdr:to>
    <xdr:sp>
      <xdr:nvSpPr>
        <xdr:cNvPr id="11" name="Строка 11"/>
        <xdr:cNvSpPr>
          <a:spLocks/>
        </xdr:cNvSpPr>
      </xdr:nvSpPr>
      <xdr:spPr>
        <a:xfrm flipV="1">
          <a:off x="8829675" y="2190750"/>
          <a:ext cx="466725" cy="609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20</xdr:row>
      <xdr:rowOff>190500</xdr:rowOff>
    </xdr:from>
    <xdr:to>
      <xdr:col>15</xdr:col>
      <xdr:colOff>0</xdr:colOff>
      <xdr:row>22</xdr:row>
      <xdr:rowOff>200025</xdr:rowOff>
    </xdr:to>
    <xdr:sp>
      <xdr:nvSpPr>
        <xdr:cNvPr id="12" name="Строка 12"/>
        <xdr:cNvSpPr>
          <a:spLocks/>
        </xdr:cNvSpPr>
      </xdr:nvSpPr>
      <xdr:spPr>
        <a:xfrm>
          <a:off x="8820150" y="4171950"/>
          <a:ext cx="485775" cy="409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23</xdr:row>
      <xdr:rowOff>47625</xdr:rowOff>
    </xdr:from>
    <xdr:to>
      <xdr:col>15</xdr:col>
      <xdr:colOff>0</xdr:colOff>
      <xdr:row>26</xdr:row>
      <xdr:rowOff>19050</xdr:rowOff>
    </xdr:to>
    <xdr:sp>
      <xdr:nvSpPr>
        <xdr:cNvPr id="13" name="Строка 13"/>
        <xdr:cNvSpPr>
          <a:spLocks/>
        </xdr:cNvSpPr>
      </xdr:nvSpPr>
      <xdr:spPr>
        <a:xfrm flipV="1">
          <a:off x="8820150" y="4629150"/>
          <a:ext cx="485775" cy="571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6</xdr:row>
      <xdr:rowOff>190500</xdr:rowOff>
    </xdr:from>
    <xdr:to>
      <xdr:col>5</xdr:col>
      <xdr:colOff>95250</xdr:colOff>
      <xdr:row>6</xdr:row>
      <xdr:rowOff>200025</xdr:rowOff>
    </xdr:to>
    <xdr:sp>
      <xdr:nvSpPr>
        <xdr:cNvPr id="14" name="Строка 14"/>
        <xdr:cNvSpPr>
          <a:spLocks/>
        </xdr:cNvSpPr>
      </xdr:nvSpPr>
      <xdr:spPr>
        <a:xfrm flipV="1">
          <a:off x="2809875" y="1371600"/>
          <a:ext cx="4476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9</xdr:row>
      <xdr:rowOff>190500</xdr:rowOff>
    </xdr:from>
    <xdr:to>
      <xdr:col>5</xdr:col>
      <xdr:colOff>66675</xdr:colOff>
      <xdr:row>9</xdr:row>
      <xdr:rowOff>200025</xdr:rowOff>
    </xdr:to>
    <xdr:sp>
      <xdr:nvSpPr>
        <xdr:cNvPr id="15" name="Строка 15"/>
        <xdr:cNvSpPr>
          <a:spLocks/>
        </xdr:cNvSpPr>
      </xdr:nvSpPr>
      <xdr:spPr>
        <a:xfrm>
          <a:off x="2771775" y="1971675"/>
          <a:ext cx="45720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9525</xdr:rowOff>
    </xdr:from>
    <xdr:to>
      <xdr:col>5</xdr:col>
      <xdr:colOff>28575</xdr:colOff>
      <xdr:row>13</xdr:row>
      <xdr:rowOff>9525</xdr:rowOff>
    </xdr:to>
    <xdr:sp>
      <xdr:nvSpPr>
        <xdr:cNvPr id="16" name="Строка 16"/>
        <xdr:cNvSpPr>
          <a:spLocks/>
        </xdr:cNvSpPr>
      </xdr:nvSpPr>
      <xdr:spPr>
        <a:xfrm>
          <a:off x="2800350" y="2590800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15</xdr:row>
      <xdr:rowOff>190500</xdr:rowOff>
    </xdr:from>
    <xdr:to>
      <xdr:col>5</xdr:col>
      <xdr:colOff>66675</xdr:colOff>
      <xdr:row>15</xdr:row>
      <xdr:rowOff>190500</xdr:rowOff>
    </xdr:to>
    <xdr:sp>
      <xdr:nvSpPr>
        <xdr:cNvPr id="17" name="Строка 17"/>
        <xdr:cNvSpPr>
          <a:spLocks/>
        </xdr:cNvSpPr>
      </xdr:nvSpPr>
      <xdr:spPr>
        <a:xfrm>
          <a:off x="2809875" y="3171825"/>
          <a:ext cx="419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18</xdr:row>
      <xdr:rowOff>190500</xdr:rowOff>
    </xdr:from>
    <xdr:to>
      <xdr:col>4</xdr:col>
      <xdr:colOff>371475</xdr:colOff>
      <xdr:row>19</xdr:row>
      <xdr:rowOff>9525</xdr:rowOff>
    </xdr:to>
    <xdr:sp>
      <xdr:nvSpPr>
        <xdr:cNvPr id="18" name="Строка 18"/>
        <xdr:cNvSpPr>
          <a:spLocks/>
        </xdr:cNvSpPr>
      </xdr:nvSpPr>
      <xdr:spPr>
        <a:xfrm>
          <a:off x="2714625" y="3771900"/>
          <a:ext cx="438150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5</xdr:col>
      <xdr:colOff>85725</xdr:colOff>
      <xdr:row>22</xdr:row>
      <xdr:rowOff>0</xdr:rowOff>
    </xdr:to>
    <xdr:sp>
      <xdr:nvSpPr>
        <xdr:cNvPr id="19" name="Строка 19"/>
        <xdr:cNvSpPr>
          <a:spLocks/>
        </xdr:cNvSpPr>
      </xdr:nvSpPr>
      <xdr:spPr>
        <a:xfrm>
          <a:off x="2828925" y="4381500"/>
          <a:ext cx="419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25</xdr:row>
      <xdr:rowOff>9525</xdr:rowOff>
    </xdr:from>
    <xdr:to>
      <xdr:col>4</xdr:col>
      <xdr:colOff>371475</xdr:colOff>
      <xdr:row>25</xdr:row>
      <xdr:rowOff>19050</xdr:rowOff>
    </xdr:to>
    <xdr:sp>
      <xdr:nvSpPr>
        <xdr:cNvPr id="20" name="Строка 20"/>
        <xdr:cNvSpPr>
          <a:spLocks/>
        </xdr:cNvSpPr>
      </xdr:nvSpPr>
      <xdr:spPr>
        <a:xfrm flipV="1">
          <a:off x="2771775" y="4991100"/>
          <a:ext cx="38100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27</xdr:row>
      <xdr:rowOff>180975</xdr:rowOff>
    </xdr:from>
    <xdr:to>
      <xdr:col>5</xdr:col>
      <xdr:colOff>28575</xdr:colOff>
      <xdr:row>27</xdr:row>
      <xdr:rowOff>190500</xdr:rowOff>
    </xdr:to>
    <xdr:sp>
      <xdr:nvSpPr>
        <xdr:cNvPr id="21" name="Строка 21"/>
        <xdr:cNvSpPr>
          <a:spLocks/>
        </xdr:cNvSpPr>
      </xdr:nvSpPr>
      <xdr:spPr>
        <a:xfrm flipV="1">
          <a:off x="2800350" y="5562600"/>
          <a:ext cx="3905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24</xdr:row>
      <xdr:rowOff>180975</xdr:rowOff>
    </xdr:from>
    <xdr:to>
      <xdr:col>4</xdr:col>
      <xdr:colOff>57150</xdr:colOff>
      <xdr:row>25</xdr:row>
      <xdr:rowOff>9525</xdr:rowOff>
    </xdr:to>
    <xdr:sp>
      <xdr:nvSpPr>
        <xdr:cNvPr id="22" name="Строка 22"/>
        <xdr:cNvSpPr>
          <a:spLocks/>
        </xdr:cNvSpPr>
      </xdr:nvSpPr>
      <xdr:spPr>
        <a:xfrm flipH="1" flipV="1">
          <a:off x="2752725" y="4962525"/>
          <a:ext cx="85725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47625</xdr:rowOff>
    </xdr:from>
    <xdr:to>
      <xdr:col>5</xdr:col>
      <xdr:colOff>0</xdr:colOff>
      <xdr:row>25</xdr:row>
      <xdr:rowOff>76200</xdr:rowOff>
    </xdr:to>
    <xdr:sp>
      <xdr:nvSpPr>
        <xdr:cNvPr id="23" name="Строка 23"/>
        <xdr:cNvSpPr>
          <a:spLocks/>
        </xdr:cNvSpPr>
      </xdr:nvSpPr>
      <xdr:spPr>
        <a:xfrm>
          <a:off x="3162300" y="5029200"/>
          <a:ext cx="0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61"/>
  <sheetViews>
    <sheetView zoomScalePageLayoutView="0" workbookViewId="0" topLeftCell="A4">
      <selection activeCell="P24" sqref="P24"/>
    </sheetView>
  </sheetViews>
  <sheetFormatPr defaultColWidth="9.140625" defaultRowHeight="12.75"/>
  <cols>
    <col min="1" max="1" width="5.28125" style="0" customWidth="1"/>
    <col min="2" max="2" width="18.14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2:16" ht="24" customHeight="1">
      <c r="B5" s="3" t="s">
        <v>3</v>
      </c>
      <c r="D5" s="4"/>
      <c r="O5" s="5"/>
      <c r="P5" s="5"/>
    </row>
    <row r="6" spans="5:16" s="6" customFormat="1" ht="14.25" customHeight="1">
      <c r="E6" s="7" t="s">
        <v>33</v>
      </c>
      <c r="G6" s="7" t="s">
        <v>34</v>
      </c>
      <c r="H6" s="7"/>
      <c r="O6" s="8"/>
      <c r="P6" s="8"/>
    </row>
    <row r="7" spans="15:16" s="6" customFormat="1" ht="10.5" customHeight="1">
      <c r="O7" s="8"/>
      <c r="P7" s="8"/>
    </row>
    <row r="8" spans="1:16" s="16" customFormat="1" ht="12" customHeight="1" thickBot="1">
      <c r="A8" s="9"/>
      <c r="B8" s="10" t="s">
        <v>4</v>
      </c>
      <c r="C8" s="11">
        <v>1</v>
      </c>
      <c r="D8" s="12">
        <v>2</v>
      </c>
      <c r="E8" s="11">
        <v>3</v>
      </c>
      <c r="F8" s="12">
        <v>4</v>
      </c>
      <c r="G8" s="11">
        <v>5</v>
      </c>
      <c r="H8" s="12">
        <v>6</v>
      </c>
      <c r="I8" s="10" t="s">
        <v>5</v>
      </c>
      <c r="J8" s="10" t="s">
        <v>6</v>
      </c>
      <c r="K8" s="10" t="s">
        <v>7</v>
      </c>
      <c r="L8" s="10" t="s">
        <v>8</v>
      </c>
      <c r="M8" s="13" t="s">
        <v>9</v>
      </c>
      <c r="N8" s="14" t="s">
        <v>10</v>
      </c>
      <c r="O8" s="14" t="s">
        <v>11</v>
      </c>
      <c r="P8" s="15"/>
    </row>
    <row r="9" spans="1:18" s="16" customFormat="1" ht="12" customHeight="1" thickBot="1">
      <c r="A9" s="17">
        <v>28</v>
      </c>
      <c r="B9" s="18" t="s">
        <v>66</v>
      </c>
      <c r="C9" s="113">
        <v>188</v>
      </c>
      <c r="D9" s="112">
        <v>213</v>
      </c>
      <c r="E9" s="27">
        <v>200</v>
      </c>
      <c r="F9" s="112">
        <v>204</v>
      </c>
      <c r="G9" s="27">
        <v>223</v>
      </c>
      <c r="H9" s="112">
        <v>182</v>
      </c>
      <c r="I9" s="19">
        <f aca="true" t="shared" si="0" ref="I9:I41">IF(C9&lt;&gt;"",SUM(C9:H9),"")</f>
        <v>1210</v>
      </c>
      <c r="J9" s="20">
        <f aca="true" t="shared" si="1" ref="J9:J41">IF(C9&lt;&gt;"",AVERAGE(C9:H9),"")</f>
        <v>201.66666666666666</v>
      </c>
      <c r="K9" s="21">
        <f aca="true" t="shared" si="2" ref="K9:K41">IF(C9&lt;&gt;"",MAX(C9:H9),"")</f>
        <v>223</v>
      </c>
      <c r="L9" s="21">
        <f aca="true" t="shared" si="3" ref="L9:L41">IF(D9&lt;&gt;"",MAX(C9:H9)-MIN(C9:H9),"")</f>
        <v>41</v>
      </c>
      <c r="M9" s="19">
        <v>1</v>
      </c>
      <c r="N9" s="22">
        <f aca="true" t="shared" si="4" ref="N9:N31">MAX(C9:H9)</f>
        <v>223</v>
      </c>
      <c r="O9" s="23"/>
      <c r="P9" s="23"/>
      <c r="Q9" s="23"/>
      <c r="R9" s="23"/>
    </row>
    <row r="10" spans="1:16" s="16" customFormat="1" ht="12" customHeight="1" thickBot="1">
      <c r="A10" s="26">
        <v>3</v>
      </c>
      <c r="B10" s="18" t="s">
        <v>38</v>
      </c>
      <c r="C10" s="33">
        <v>218</v>
      </c>
      <c r="D10" s="111">
        <v>202</v>
      </c>
      <c r="E10" s="110">
        <v>171</v>
      </c>
      <c r="F10" s="111">
        <v>210</v>
      </c>
      <c r="G10" s="110">
        <v>176</v>
      </c>
      <c r="H10" s="111">
        <v>231</v>
      </c>
      <c r="I10" s="19">
        <f t="shared" si="0"/>
        <v>1208</v>
      </c>
      <c r="J10" s="20">
        <f t="shared" si="1"/>
        <v>201.33333333333334</v>
      </c>
      <c r="K10" s="21">
        <f t="shared" si="2"/>
        <v>231</v>
      </c>
      <c r="L10" s="21">
        <f t="shared" si="3"/>
        <v>60</v>
      </c>
      <c r="M10" s="19">
        <v>2</v>
      </c>
      <c r="N10" s="22">
        <f t="shared" si="4"/>
        <v>231</v>
      </c>
      <c r="O10" s="25">
        <f aca="true" t="shared" si="5" ref="O10:O29">MIN(C10:H10)</f>
        <v>171</v>
      </c>
      <c r="P10" s="15"/>
    </row>
    <row r="11" spans="1:16" s="16" customFormat="1" ht="12" customHeight="1" thickBot="1">
      <c r="A11" s="26">
        <v>19</v>
      </c>
      <c r="B11" s="18" t="s">
        <v>63</v>
      </c>
      <c r="C11" s="113">
        <v>173</v>
      </c>
      <c r="D11" s="27">
        <v>195</v>
      </c>
      <c r="E11" s="110">
        <v>162</v>
      </c>
      <c r="F11" s="111">
        <v>224</v>
      </c>
      <c r="G11" s="110">
        <v>232</v>
      </c>
      <c r="H11" s="111">
        <v>194</v>
      </c>
      <c r="I11" s="19">
        <f t="shared" si="0"/>
        <v>1180</v>
      </c>
      <c r="J11" s="20">
        <f t="shared" si="1"/>
        <v>196.66666666666666</v>
      </c>
      <c r="K11" s="21">
        <f t="shared" si="2"/>
        <v>232</v>
      </c>
      <c r="L11" s="21">
        <f t="shared" si="3"/>
        <v>70</v>
      </c>
      <c r="M11" s="19">
        <v>3</v>
      </c>
      <c r="N11" s="22">
        <f t="shared" si="4"/>
        <v>232</v>
      </c>
      <c r="O11" s="25">
        <f t="shared" si="5"/>
        <v>162</v>
      </c>
      <c r="P11" s="15"/>
    </row>
    <row r="12" spans="1:16" s="16" customFormat="1" ht="12" customHeight="1" thickBot="1">
      <c r="A12" s="17">
        <v>25</v>
      </c>
      <c r="B12" s="24" t="s">
        <v>55</v>
      </c>
      <c r="C12" s="113">
        <v>188</v>
      </c>
      <c r="D12" s="27">
        <v>195</v>
      </c>
      <c r="E12" s="110">
        <v>201</v>
      </c>
      <c r="F12" s="111">
        <v>182</v>
      </c>
      <c r="G12" s="110">
        <v>183</v>
      </c>
      <c r="H12" s="111">
        <v>206</v>
      </c>
      <c r="I12" s="19">
        <f t="shared" si="0"/>
        <v>1155</v>
      </c>
      <c r="J12" s="20">
        <f t="shared" si="1"/>
        <v>192.5</v>
      </c>
      <c r="K12" s="21">
        <f t="shared" si="2"/>
        <v>206</v>
      </c>
      <c r="L12" s="21">
        <f t="shared" si="3"/>
        <v>24</v>
      </c>
      <c r="M12" s="19">
        <v>4</v>
      </c>
      <c r="N12" s="22">
        <f t="shared" si="4"/>
        <v>206</v>
      </c>
      <c r="O12" s="25">
        <f t="shared" si="5"/>
        <v>182</v>
      </c>
      <c r="P12" s="15"/>
    </row>
    <row r="13" spans="1:16" s="16" customFormat="1" ht="12" customHeight="1" thickBot="1">
      <c r="A13" s="17">
        <v>29</v>
      </c>
      <c r="B13" s="24" t="s">
        <v>56</v>
      </c>
      <c r="C13" s="113">
        <v>219</v>
      </c>
      <c r="D13" s="115">
        <v>193</v>
      </c>
      <c r="E13" s="27">
        <v>183</v>
      </c>
      <c r="F13" s="112">
        <v>205</v>
      </c>
      <c r="G13" s="27">
        <v>172</v>
      </c>
      <c r="H13" s="113">
        <v>177</v>
      </c>
      <c r="I13" s="19">
        <f t="shared" si="0"/>
        <v>1149</v>
      </c>
      <c r="J13" s="20">
        <f t="shared" si="1"/>
        <v>191.5</v>
      </c>
      <c r="K13" s="21">
        <f t="shared" si="2"/>
        <v>219</v>
      </c>
      <c r="L13" s="21">
        <f t="shared" si="3"/>
        <v>47</v>
      </c>
      <c r="M13" s="19">
        <v>5</v>
      </c>
      <c r="N13" s="22">
        <f t="shared" si="4"/>
        <v>219</v>
      </c>
      <c r="O13" s="25">
        <f t="shared" si="5"/>
        <v>172</v>
      </c>
      <c r="P13" s="15"/>
    </row>
    <row r="14" spans="1:16" s="16" customFormat="1" ht="12" customHeight="1" thickBot="1">
      <c r="A14" s="17">
        <v>32</v>
      </c>
      <c r="B14" s="18" t="s">
        <v>65</v>
      </c>
      <c r="C14" s="116">
        <v>210</v>
      </c>
      <c r="D14" s="117">
        <v>173</v>
      </c>
      <c r="E14" s="114">
        <v>201</v>
      </c>
      <c r="F14" s="117">
        <v>189</v>
      </c>
      <c r="G14" s="114">
        <v>191</v>
      </c>
      <c r="H14" s="117">
        <v>184</v>
      </c>
      <c r="I14" s="19">
        <f t="shared" si="0"/>
        <v>1148</v>
      </c>
      <c r="J14" s="20">
        <f t="shared" si="1"/>
        <v>191.33333333333334</v>
      </c>
      <c r="K14" s="21">
        <f t="shared" si="2"/>
        <v>210</v>
      </c>
      <c r="L14" s="21">
        <f t="shared" si="3"/>
        <v>37</v>
      </c>
      <c r="M14" s="19">
        <v>6</v>
      </c>
      <c r="N14" s="22">
        <f t="shared" si="4"/>
        <v>210</v>
      </c>
      <c r="O14" s="25">
        <f t="shared" si="5"/>
        <v>173</v>
      </c>
      <c r="P14" s="15"/>
    </row>
    <row r="15" spans="1:16" s="16" customFormat="1" ht="12" customHeight="1" thickBot="1">
      <c r="A15" s="26">
        <v>39</v>
      </c>
      <c r="B15" s="18" t="s">
        <v>67</v>
      </c>
      <c r="C15" s="113">
        <v>223</v>
      </c>
      <c r="D15" s="27">
        <v>218</v>
      </c>
      <c r="E15" s="27">
        <v>175</v>
      </c>
      <c r="F15" s="27">
        <v>168</v>
      </c>
      <c r="G15" s="27">
        <v>202</v>
      </c>
      <c r="H15" s="27">
        <v>158</v>
      </c>
      <c r="I15" s="19">
        <f t="shared" si="0"/>
        <v>1144</v>
      </c>
      <c r="J15" s="20">
        <f t="shared" si="1"/>
        <v>190.66666666666666</v>
      </c>
      <c r="K15" s="21">
        <f t="shared" si="2"/>
        <v>223</v>
      </c>
      <c r="L15" s="21">
        <f t="shared" si="3"/>
        <v>65</v>
      </c>
      <c r="M15" s="19">
        <v>7</v>
      </c>
      <c r="N15" s="22">
        <f t="shared" si="4"/>
        <v>223</v>
      </c>
      <c r="O15" s="25">
        <f t="shared" si="5"/>
        <v>158</v>
      </c>
      <c r="P15" s="15"/>
    </row>
    <row r="16" spans="1:16" s="16" customFormat="1" ht="12" customHeight="1" thickBot="1">
      <c r="A16" s="26">
        <v>31</v>
      </c>
      <c r="B16" s="18" t="s">
        <v>61</v>
      </c>
      <c r="C16" s="113">
        <v>214</v>
      </c>
      <c r="D16" s="112">
        <v>200</v>
      </c>
      <c r="E16" s="110">
        <v>167</v>
      </c>
      <c r="F16" s="111">
        <v>177</v>
      </c>
      <c r="G16" s="110">
        <v>191</v>
      </c>
      <c r="H16" s="111">
        <v>192</v>
      </c>
      <c r="I16" s="19">
        <f t="shared" si="0"/>
        <v>1141</v>
      </c>
      <c r="J16" s="20">
        <f t="shared" si="1"/>
        <v>190.16666666666666</v>
      </c>
      <c r="K16" s="21">
        <f t="shared" si="2"/>
        <v>214</v>
      </c>
      <c r="L16" s="21">
        <f t="shared" si="3"/>
        <v>47</v>
      </c>
      <c r="M16" s="19">
        <v>8</v>
      </c>
      <c r="N16" s="22">
        <f t="shared" si="4"/>
        <v>214</v>
      </c>
      <c r="O16" s="25">
        <f t="shared" si="5"/>
        <v>167</v>
      </c>
      <c r="P16" s="15"/>
    </row>
    <row r="17" spans="1:16" s="16" customFormat="1" ht="12" customHeight="1" thickBot="1">
      <c r="A17" s="26">
        <v>1</v>
      </c>
      <c r="B17" s="18" t="s">
        <v>36</v>
      </c>
      <c r="C17" s="113">
        <v>172</v>
      </c>
      <c r="D17" s="112">
        <v>192</v>
      </c>
      <c r="E17" s="27">
        <v>201</v>
      </c>
      <c r="F17" s="112">
        <v>208</v>
      </c>
      <c r="G17" s="27">
        <v>201</v>
      </c>
      <c r="H17" s="112">
        <v>164</v>
      </c>
      <c r="I17" s="19">
        <f t="shared" si="0"/>
        <v>1138</v>
      </c>
      <c r="J17" s="20">
        <f t="shared" si="1"/>
        <v>189.66666666666666</v>
      </c>
      <c r="K17" s="21">
        <f t="shared" si="2"/>
        <v>208</v>
      </c>
      <c r="L17" s="21">
        <f t="shared" si="3"/>
        <v>44</v>
      </c>
      <c r="M17" s="19">
        <v>9</v>
      </c>
      <c r="N17" s="22">
        <f t="shared" si="4"/>
        <v>208</v>
      </c>
      <c r="O17" s="25">
        <f t="shared" si="5"/>
        <v>164</v>
      </c>
      <c r="P17" s="15"/>
    </row>
    <row r="18" spans="1:16" s="16" customFormat="1" ht="12" customHeight="1" thickBot="1">
      <c r="A18" s="17">
        <v>13</v>
      </c>
      <c r="B18" s="18" t="s">
        <v>48</v>
      </c>
      <c r="C18" s="118">
        <v>178</v>
      </c>
      <c r="D18" s="109">
        <v>169</v>
      </c>
      <c r="E18" s="28">
        <v>202</v>
      </c>
      <c r="F18" s="109">
        <v>193</v>
      </c>
      <c r="G18" s="28">
        <v>218</v>
      </c>
      <c r="H18" s="119">
        <v>175</v>
      </c>
      <c r="I18" s="19">
        <f t="shared" si="0"/>
        <v>1135</v>
      </c>
      <c r="J18" s="20">
        <f t="shared" si="1"/>
        <v>189.16666666666666</v>
      </c>
      <c r="K18" s="21">
        <f t="shared" si="2"/>
        <v>218</v>
      </c>
      <c r="L18" s="21">
        <f t="shared" si="3"/>
        <v>49</v>
      </c>
      <c r="M18" s="19">
        <v>10</v>
      </c>
      <c r="N18" s="22">
        <f t="shared" si="4"/>
        <v>218</v>
      </c>
      <c r="O18" s="25">
        <f t="shared" si="5"/>
        <v>169</v>
      </c>
      <c r="P18" s="15"/>
    </row>
    <row r="19" spans="1:16" s="16" customFormat="1" ht="12" customHeight="1" thickBot="1">
      <c r="A19" s="17">
        <v>23</v>
      </c>
      <c r="B19" s="24" t="s">
        <v>54</v>
      </c>
      <c r="C19" s="113">
        <v>181</v>
      </c>
      <c r="D19" s="112">
        <v>182</v>
      </c>
      <c r="E19" s="27">
        <v>226</v>
      </c>
      <c r="F19" s="112">
        <v>161</v>
      </c>
      <c r="G19" s="27">
        <v>201</v>
      </c>
      <c r="H19" s="112">
        <v>179</v>
      </c>
      <c r="I19" s="19">
        <f t="shared" si="0"/>
        <v>1130</v>
      </c>
      <c r="J19" s="20">
        <f t="shared" si="1"/>
        <v>188.33333333333334</v>
      </c>
      <c r="K19" s="21">
        <f t="shared" si="2"/>
        <v>226</v>
      </c>
      <c r="L19" s="21">
        <f t="shared" si="3"/>
        <v>65</v>
      </c>
      <c r="M19" s="19">
        <v>11</v>
      </c>
      <c r="N19" s="22">
        <f t="shared" si="4"/>
        <v>226</v>
      </c>
      <c r="O19" s="25">
        <f t="shared" si="5"/>
        <v>161</v>
      </c>
      <c r="P19" s="15"/>
    </row>
    <row r="20" spans="1:16" s="16" customFormat="1" ht="12" customHeight="1" thickBot="1">
      <c r="A20" s="17">
        <v>11</v>
      </c>
      <c r="B20" s="24" t="s">
        <v>46</v>
      </c>
      <c r="C20" s="113">
        <v>177</v>
      </c>
      <c r="D20" s="112">
        <v>175</v>
      </c>
      <c r="E20" s="27">
        <v>223</v>
      </c>
      <c r="F20" s="112">
        <v>209</v>
      </c>
      <c r="G20" s="27">
        <v>170</v>
      </c>
      <c r="H20" s="112">
        <v>172</v>
      </c>
      <c r="I20" s="19">
        <f t="shared" si="0"/>
        <v>1126</v>
      </c>
      <c r="J20" s="20">
        <f t="shared" si="1"/>
        <v>187.66666666666666</v>
      </c>
      <c r="K20" s="21">
        <f t="shared" si="2"/>
        <v>223</v>
      </c>
      <c r="L20" s="21">
        <f t="shared" si="3"/>
        <v>53</v>
      </c>
      <c r="M20" s="19">
        <v>12</v>
      </c>
      <c r="N20" s="22">
        <f t="shared" si="4"/>
        <v>223</v>
      </c>
      <c r="O20" s="25">
        <f t="shared" si="5"/>
        <v>170</v>
      </c>
      <c r="P20" s="15"/>
    </row>
    <row r="21" spans="1:16" s="16" customFormat="1" ht="12" customHeight="1" thickBot="1">
      <c r="A21" s="26">
        <v>30</v>
      </c>
      <c r="B21" s="24" t="s">
        <v>62</v>
      </c>
      <c r="C21" s="113">
        <v>161</v>
      </c>
      <c r="D21" s="27">
        <v>201</v>
      </c>
      <c r="E21" s="27">
        <v>195</v>
      </c>
      <c r="F21" s="27">
        <v>190</v>
      </c>
      <c r="G21" s="27">
        <v>172</v>
      </c>
      <c r="H21" s="27">
        <v>204</v>
      </c>
      <c r="I21" s="19">
        <f t="shared" si="0"/>
        <v>1123</v>
      </c>
      <c r="J21" s="20">
        <f t="shared" si="1"/>
        <v>187.16666666666666</v>
      </c>
      <c r="K21" s="21">
        <f t="shared" si="2"/>
        <v>204</v>
      </c>
      <c r="L21" s="21">
        <f t="shared" si="3"/>
        <v>43</v>
      </c>
      <c r="M21" s="19">
        <v>13</v>
      </c>
      <c r="N21" s="22">
        <f t="shared" si="4"/>
        <v>204</v>
      </c>
      <c r="O21" s="25">
        <f t="shared" si="5"/>
        <v>161</v>
      </c>
      <c r="P21" s="15"/>
    </row>
    <row r="22" spans="1:16" s="16" customFormat="1" ht="12" customHeight="1" thickBot="1">
      <c r="A22" s="26">
        <v>14</v>
      </c>
      <c r="B22" s="121" t="s">
        <v>49</v>
      </c>
      <c r="C22" s="118">
        <v>183</v>
      </c>
      <c r="D22" s="109">
        <v>170</v>
      </c>
      <c r="E22" s="28">
        <v>188</v>
      </c>
      <c r="F22" s="109">
        <v>157</v>
      </c>
      <c r="G22" s="28">
        <v>215</v>
      </c>
      <c r="H22" s="109">
        <v>206</v>
      </c>
      <c r="I22" s="19">
        <f t="shared" si="0"/>
        <v>1119</v>
      </c>
      <c r="J22" s="20">
        <f t="shared" si="1"/>
        <v>186.5</v>
      </c>
      <c r="K22" s="21">
        <f t="shared" si="2"/>
        <v>215</v>
      </c>
      <c r="L22" s="21">
        <f t="shared" si="3"/>
        <v>58</v>
      </c>
      <c r="M22" s="19">
        <v>14</v>
      </c>
      <c r="N22" s="22">
        <f t="shared" si="4"/>
        <v>215</v>
      </c>
      <c r="O22" s="25">
        <f t="shared" si="5"/>
        <v>157</v>
      </c>
      <c r="P22" s="15"/>
    </row>
    <row r="23" spans="1:16" s="16" customFormat="1" ht="12" customHeight="1" thickBot="1">
      <c r="A23" s="26">
        <v>22</v>
      </c>
      <c r="B23" s="18" t="s">
        <v>71</v>
      </c>
      <c r="C23" s="113">
        <v>167</v>
      </c>
      <c r="D23" s="112">
        <v>221</v>
      </c>
      <c r="E23" s="27">
        <v>178</v>
      </c>
      <c r="F23" s="112">
        <v>144</v>
      </c>
      <c r="G23" s="27">
        <v>191</v>
      </c>
      <c r="H23" s="113">
        <v>215</v>
      </c>
      <c r="I23" s="29">
        <f t="shared" si="0"/>
        <v>1116</v>
      </c>
      <c r="J23" s="20">
        <f t="shared" si="1"/>
        <v>186</v>
      </c>
      <c r="K23" s="21">
        <f t="shared" si="2"/>
        <v>221</v>
      </c>
      <c r="L23" s="21">
        <f t="shared" si="3"/>
        <v>77</v>
      </c>
      <c r="M23" s="19">
        <v>15</v>
      </c>
      <c r="N23" s="22">
        <f t="shared" si="4"/>
        <v>221</v>
      </c>
      <c r="O23" s="25">
        <f t="shared" si="5"/>
        <v>144</v>
      </c>
      <c r="P23" s="15"/>
    </row>
    <row r="24" spans="1:16" s="16" customFormat="1" ht="12" customHeight="1" thickBot="1">
      <c r="A24" s="17">
        <v>35</v>
      </c>
      <c r="B24" s="123" t="s">
        <v>64</v>
      </c>
      <c r="C24" s="33">
        <v>174</v>
      </c>
      <c r="D24" s="111">
        <v>168</v>
      </c>
      <c r="E24" s="110">
        <v>171</v>
      </c>
      <c r="F24" s="111">
        <v>212</v>
      </c>
      <c r="G24" s="110">
        <v>176</v>
      </c>
      <c r="H24" s="111">
        <v>214</v>
      </c>
      <c r="I24" s="19">
        <f t="shared" si="0"/>
        <v>1115</v>
      </c>
      <c r="J24" s="20">
        <f t="shared" si="1"/>
        <v>185.83333333333334</v>
      </c>
      <c r="K24" s="21">
        <f t="shared" si="2"/>
        <v>214</v>
      </c>
      <c r="L24" s="21">
        <f t="shared" si="3"/>
        <v>46</v>
      </c>
      <c r="M24" s="19">
        <v>16</v>
      </c>
      <c r="N24" s="22">
        <f t="shared" si="4"/>
        <v>214</v>
      </c>
      <c r="O24" s="25">
        <f t="shared" si="5"/>
        <v>168</v>
      </c>
      <c r="P24" s="15"/>
    </row>
    <row r="25" spans="1:16" s="16" customFormat="1" ht="12" customHeight="1" thickBot="1">
      <c r="A25" s="17">
        <v>2</v>
      </c>
      <c r="B25" s="18" t="s">
        <v>37</v>
      </c>
      <c r="C25" s="33">
        <v>193</v>
      </c>
      <c r="D25" s="111">
        <v>159</v>
      </c>
      <c r="E25" s="110">
        <v>208</v>
      </c>
      <c r="F25" s="111">
        <v>202</v>
      </c>
      <c r="G25" s="110">
        <v>179</v>
      </c>
      <c r="H25" s="111">
        <v>174</v>
      </c>
      <c r="I25" s="19">
        <f t="shared" si="0"/>
        <v>1115</v>
      </c>
      <c r="J25" s="20">
        <f t="shared" si="1"/>
        <v>185.83333333333334</v>
      </c>
      <c r="K25" s="21">
        <f t="shared" si="2"/>
        <v>208</v>
      </c>
      <c r="L25" s="21">
        <f t="shared" si="3"/>
        <v>49</v>
      </c>
      <c r="M25" s="19">
        <v>17</v>
      </c>
      <c r="N25" s="22">
        <f t="shared" si="4"/>
        <v>208</v>
      </c>
      <c r="O25" s="25">
        <f t="shared" si="5"/>
        <v>159</v>
      </c>
      <c r="P25" s="15"/>
    </row>
    <row r="26" spans="1:16" s="16" customFormat="1" ht="12" customHeight="1" thickBot="1">
      <c r="A26" s="17">
        <v>20</v>
      </c>
      <c r="B26" s="18" t="s">
        <v>72</v>
      </c>
      <c r="C26" s="33">
        <v>185</v>
      </c>
      <c r="D26" s="111">
        <v>176</v>
      </c>
      <c r="E26" s="110">
        <v>217</v>
      </c>
      <c r="F26" s="111">
        <v>182</v>
      </c>
      <c r="G26" s="110">
        <v>186</v>
      </c>
      <c r="H26" s="111">
        <v>162</v>
      </c>
      <c r="I26" s="19">
        <f t="shared" si="0"/>
        <v>1108</v>
      </c>
      <c r="J26" s="20">
        <f t="shared" si="1"/>
        <v>184.66666666666666</v>
      </c>
      <c r="K26" s="21">
        <f t="shared" si="2"/>
        <v>217</v>
      </c>
      <c r="L26" s="21">
        <f t="shared" si="3"/>
        <v>55</v>
      </c>
      <c r="M26" s="19">
        <v>18</v>
      </c>
      <c r="N26" s="22">
        <f t="shared" si="4"/>
        <v>217</v>
      </c>
      <c r="O26" s="25">
        <f t="shared" si="5"/>
        <v>162</v>
      </c>
      <c r="P26" s="15"/>
    </row>
    <row r="27" spans="1:21" s="16" customFormat="1" ht="12" customHeight="1" thickBot="1">
      <c r="A27" s="26">
        <v>12</v>
      </c>
      <c r="B27" s="18" t="s">
        <v>47</v>
      </c>
      <c r="C27" s="33">
        <v>154</v>
      </c>
      <c r="D27" s="111">
        <v>168</v>
      </c>
      <c r="E27" s="110">
        <v>215</v>
      </c>
      <c r="F27" s="111">
        <v>221</v>
      </c>
      <c r="G27" s="110">
        <v>160</v>
      </c>
      <c r="H27" s="111">
        <v>188</v>
      </c>
      <c r="I27" s="19">
        <f t="shared" si="0"/>
        <v>1106</v>
      </c>
      <c r="J27" s="20">
        <f t="shared" si="1"/>
        <v>184.33333333333334</v>
      </c>
      <c r="K27" s="21">
        <f t="shared" si="2"/>
        <v>221</v>
      </c>
      <c r="L27" s="21">
        <f t="shared" si="3"/>
        <v>67</v>
      </c>
      <c r="M27" s="19">
        <v>19</v>
      </c>
      <c r="N27" s="22">
        <f t="shared" si="4"/>
        <v>221</v>
      </c>
      <c r="O27" s="25">
        <f t="shared" si="5"/>
        <v>154</v>
      </c>
      <c r="P27" s="15"/>
      <c r="Q27" s="15"/>
      <c r="R27" s="15"/>
      <c r="S27" s="15"/>
      <c r="T27" s="15"/>
      <c r="U27" s="15"/>
    </row>
    <row r="28" spans="1:21" s="16" customFormat="1" ht="12" customHeight="1" thickBot="1">
      <c r="A28" s="26">
        <v>26</v>
      </c>
      <c r="B28" s="24" t="s">
        <v>53</v>
      </c>
      <c r="C28" s="33">
        <v>173</v>
      </c>
      <c r="D28" s="111">
        <v>187</v>
      </c>
      <c r="E28" s="110">
        <v>149</v>
      </c>
      <c r="F28" s="111">
        <v>181</v>
      </c>
      <c r="G28" s="110">
        <v>223</v>
      </c>
      <c r="H28" s="111">
        <v>185</v>
      </c>
      <c r="I28" s="19">
        <f t="shared" si="0"/>
        <v>1098</v>
      </c>
      <c r="J28" s="20">
        <f t="shared" si="1"/>
        <v>183</v>
      </c>
      <c r="K28" s="21">
        <f t="shared" si="2"/>
        <v>223</v>
      </c>
      <c r="L28" s="21">
        <f t="shared" si="3"/>
        <v>74</v>
      </c>
      <c r="M28" s="19">
        <v>20</v>
      </c>
      <c r="N28" s="22">
        <f t="shared" si="4"/>
        <v>223</v>
      </c>
      <c r="O28" s="25">
        <f t="shared" si="5"/>
        <v>149</v>
      </c>
      <c r="P28" s="15"/>
      <c r="Q28" s="15"/>
      <c r="R28" s="15"/>
      <c r="S28" s="15"/>
      <c r="T28" s="15"/>
      <c r="U28" s="15"/>
    </row>
    <row r="29" spans="1:21" s="16" customFormat="1" ht="12" customHeight="1" thickBot="1">
      <c r="A29" s="26">
        <v>16</v>
      </c>
      <c r="B29" s="18" t="s">
        <v>51</v>
      </c>
      <c r="C29" s="33">
        <v>180</v>
      </c>
      <c r="D29" s="111">
        <v>191</v>
      </c>
      <c r="E29" s="110">
        <v>201</v>
      </c>
      <c r="F29" s="111">
        <v>178</v>
      </c>
      <c r="G29" s="110">
        <v>151</v>
      </c>
      <c r="H29" s="111">
        <v>193</v>
      </c>
      <c r="I29" s="19">
        <f t="shared" si="0"/>
        <v>1094</v>
      </c>
      <c r="J29" s="20">
        <f t="shared" si="1"/>
        <v>182.33333333333334</v>
      </c>
      <c r="K29" s="21">
        <f t="shared" si="2"/>
        <v>201</v>
      </c>
      <c r="L29" s="21">
        <f t="shared" si="3"/>
        <v>50</v>
      </c>
      <c r="M29" s="19">
        <v>21</v>
      </c>
      <c r="N29" s="22">
        <f t="shared" si="4"/>
        <v>201</v>
      </c>
      <c r="O29" s="25">
        <f t="shared" si="5"/>
        <v>151</v>
      </c>
      <c r="P29" s="15"/>
      <c r="Q29" s="15"/>
      <c r="R29" s="15"/>
      <c r="S29" s="15"/>
      <c r="T29" s="15"/>
      <c r="U29" s="15"/>
    </row>
    <row r="30" spans="1:21" s="16" customFormat="1" ht="12" customHeight="1" thickBot="1">
      <c r="A30" s="30">
        <v>17</v>
      </c>
      <c r="B30" s="122" t="s">
        <v>52</v>
      </c>
      <c r="C30" s="33">
        <v>203</v>
      </c>
      <c r="D30" s="111">
        <v>170</v>
      </c>
      <c r="E30" s="110">
        <v>218</v>
      </c>
      <c r="F30" s="111">
        <v>174</v>
      </c>
      <c r="G30" s="110">
        <v>178</v>
      </c>
      <c r="H30" s="111">
        <v>139</v>
      </c>
      <c r="I30" s="19">
        <f t="shared" si="0"/>
        <v>1082</v>
      </c>
      <c r="J30" s="20">
        <f t="shared" si="1"/>
        <v>180.33333333333334</v>
      </c>
      <c r="K30" s="21">
        <f t="shared" si="2"/>
        <v>218</v>
      </c>
      <c r="L30" s="21">
        <f t="shared" si="3"/>
        <v>79</v>
      </c>
      <c r="M30" s="19">
        <v>22</v>
      </c>
      <c r="N30" s="22">
        <f t="shared" si="4"/>
        <v>218</v>
      </c>
      <c r="O30" s="25" t="e">
        <f>MIN(#REF!)</f>
        <v>#REF!</v>
      </c>
      <c r="P30" s="15"/>
      <c r="Q30" s="15"/>
      <c r="R30" s="15"/>
      <c r="S30" s="15"/>
      <c r="T30" s="15"/>
      <c r="U30" s="15"/>
    </row>
    <row r="31" spans="1:21" s="16" customFormat="1" ht="12" customHeight="1" thickBot="1">
      <c r="A31" s="26">
        <v>37</v>
      </c>
      <c r="B31" s="18" t="s">
        <v>68</v>
      </c>
      <c r="C31" s="33">
        <v>140</v>
      </c>
      <c r="D31" s="111">
        <v>196</v>
      </c>
      <c r="E31" s="110">
        <v>158</v>
      </c>
      <c r="F31" s="111">
        <v>246</v>
      </c>
      <c r="G31" s="110">
        <v>171</v>
      </c>
      <c r="H31" s="111">
        <v>170</v>
      </c>
      <c r="I31" s="19">
        <f t="shared" si="0"/>
        <v>1081</v>
      </c>
      <c r="J31" s="20">
        <f t="shared" si="1"/>
        <v>180.16666666666666</v>
      </c>
      <c r="K31" s="21">
        <f t="shared" si="2"/>
        <v>246</v>
      </c>
      <c r="L31" s="21">
        <f t="shared" si="3"/>
        <v>106</v>
      </c>
      <c r="M31" s="19">
        <v>23</v>
      </c>
      <c r="N31" s="22">
        <f t="shared" si="4"/>
        <v>246</v>
      </c>
      <c r="O31" s="25">
        <f>MIN(C31:H31)</f>
        <v>140</v>
      </c>
      <c r="P31" s="15"/>
      <c r="Q31" s="15"/>
      <c r="R31" s="15"/>
      <c r="S31" s="15"/>
      <c r="T31" s="15"/>
      <c r="U31" s="15"/>
    </row>
    <row r="32" spans="1:21" s="16" customFormat="1" ht="12.75" customHeight="1" thickBot="1">
      <c r="A32" s="31">
        <v>8</v>
      </c>
      <c r="B32" s="24" t="s">
        <v>43</v>
      </c>
      <c r="C32" s="33">
        <v>187</v>
      </c>
      <c r="D32" s="111">
        <v>203</v>
      </c>
      <c r="E32" s="110">
        <v>189</v>
      </c>
      <c r="F32" s="111">
        <v>172</v>
      </c>
      <c r="G32" s="110">
        <v>154</v>
      </c>
      <c r="H32" s="111">
        <v>158</v>
      </c>
      <c r="I32" s="19">
        <f t="shared" si="0"/>
        <v>1063</v>
      </c>
      <c r="J32" s="20">
        <f t="shared" si="1"/>
        <v>177.16666666666666</v>
      </c>
      <c r="K32" s="21">
        <f t="shared" si="2"/>
        <v>203</v>
      </c>
      <c r="L32" s="21">
        <f t="shared" si="3"/>
        <v>49</v>
      </c>
      <c r="M32" s="19">
        <v>24</v>
      </c>
      <c r="N32" s="22">
        <f>MAX(C36:H36)</f>
        <v>213</v>
      </c>
      <c r="O32" s="25">
        <f>MIN(C36:H36)</f>
        <v>128</v>
      </c>
      <c r="P32" s="15"/>
      <c r="Q32" s="15"/>
      <c r="R32" s="15"/>
      <c r="S32" s="15"/>
      <c r="T32" s="15"/>
      <c r="U32" s="15"/>
    </row>
    <row r="33" spans="1:21" s="16" customFormat="1" ht="12.75" customHeight="1" thickBot="1">
      <c r="A33" s="31">
        <v>10</v>
      </c>
      <c r="B33" s="18" t="s">
        <v>45</v>
      </c>
      <c r="C33" s="33">
        <v>194</v>
      </c>
      <c r="D33" s="111">
        <v>168</v>
      </c>
      <c r="E33" s="110">
        <v>165</v>
      </c>
      <c r="F33" s="111">
        <v>189</v>
      </c>
      <c r="G33" s="110">
        <v>155</v>
      </c>
      <c r="H33" s="111">
        <v>182</v>
      </c>
      <c r="I33" s="19">
        <f t="shared" si="0"/>
        <v>1053</v>
      </c>
      <c r="J33" s="20">
        <f t="shared" si="1"/>
        <v>175.5</v>
      </c>
      <c r="K33" s="21">
        <f t="shared" si="2"/>
        <v>194</v>
      </c>
      <c r="L33" s="21">
        <f t="shared" si="3"/>
        <v>39</v>
      </c>
      <c r="M33" s="19">
        <v>25</v>
      </c>
      <c r="N33" s="22">
        <f>MAX(C41:H41)</f>
        <v>167</v>
      </c>
      <c r="O33" s="25">
        <f>MIN(C41:H41)</f>
        <v>111</v>
      </c>
      <c r="P33" s="15"/>
      <c r="Q33" s="15"/>
      <c r="R33" s="32"/>
      <c r="S33" s="15"/>
      <c r="T33" s="15"/>
      <c r="U33" s="15"/>
    </row>
    <row r="34" spans="1:21" s="16" customFormat="1" ht="12.75" customHeight="1" thickBot="1">
      <c r="A34" s="31">
        <v>4</v>
      </c>
      <c r="B34" s="18" t="s">
        <v>39</v>
      </c>
      <c r="C34" s="33">
        <v>181</v>
      </c>
      <c r="D34" s="111">
        <v>149</v>
      </c>
      <c r="E34" s="110">
        <v>169</v>
      </c>
      <c r="F34" s="111">
        <v>190</v>
      </c>
      <c r="G34" s="110">
        <v>188</v>
      </c>
      <c r="H34" s="111">
        <v>169</v>
      </c>
      <c r="I34" s="19">
        <f t="shared" si="0"/>
        <v>1046</v>
      </c>
      <c r="J34" s="20">
        <f t="shared" si="1"/>
        <v>174.33333333333334</v>
      </c>
      <c r="K34" s="21">
        <f t="shared" si="2"/>
        <v>190</v>
      </c>
      <c r="L34" s="21">
        <f t="shared" si="3"/>
        <v>41</v>
      </c>
      <c r="M34" s="19">
        <v>26</v>
      </c>
      <c r="N34" s="22" t="e">
        <f>MAX(#REF!)</f>
        <v>#REF!</v>
      </c>
      <c r="O34" s="25" t="e">
        <f>MIN(#REF!)</f>
        <v>#REF!</v>
      </c>
      <c r="P34" s="15"/>
      <c r="Q34" s="15"/>
      <c r="R34" s="15"/>
      <c r="S34" s="15"/>
      <c r="T34" s="15"/>
      <c r="U34" s="15"/>
    </row>
    <row r="35" spans="1:21" s="16" customFormat="1" ht="12.75" customHeight="1" thickBot="1">
      <c r="A35" s="31">
        <v>6</v>
      </c>
      <c r="B35" s="18" t="s">
        <v>41</v>
      </c>
      <c r="C35" s="33">
        <v>149</v>
      </c>
      <c r="D35" s="111">
        <v>206</v>
      </c>
      <c r="E35" s="110">
        <v>150</v>
      </c>
      <c r="F35" s="111">
        <v>178</v>
      </c>
      <c r="G35" s="110">
        <v>166</v>
      </c>
      <c r="H35" s="111">
        <v>193</v>
      </c>
      <c r="I35" s="19">
        <f t="shared" si="0"/>
        <v>1042</v>
      </c>
      <c r="J35" s="20">
        <f t="shared" si="1"/>
        <v>173.66666666666666</v>
      </c>
      <c r="K35" s="21">
        <f t="shared" si="2"/>
        <v>206</v>
      </c>
      <c r="L35" s="21">
        <f t="shared" si="3"/>
        <v>57</v>
      </c>
      <c r="M35" s="19">
        <v>27</v>
      </c>
      <c r="N35" s="22" t="e">
        <f>MAX(#REF!)</f>
        <v>#REF!</v>
      </c>
      <c r="O35" s="25" t="e">
        <f>MIN(#REF!)</f>
        <v>#REF!</v>
      </c>
      <c r="P35" s="15"/>
      <c r="Q35" s="15"/>
      <c r="R35" s="15"/>
      <c r="S35" s="15"/>
      <c r="T35" s="15"/>
      <c r="U35" s="15"/>
    </row>
    <row r="36" spans="1:21" s="16" customFormat="1" ht="12.75" customHeight="1" thickBot="1">
      <c r="A36" s="30">
        <v>33</v>
      </c>
      <c r="B36" s="18" t="s">
        <v>60</v>
      </c>
      <c r="C36" s="33">
        <v>146</v>
      </c>
      <c r="D36" s="111">
        <v>128</v>
      </c>
      <c r="E36" s="110">
        <v>204</v>
      </c>
      <c r="F36" s="111">
        <v>166</v>
      </c>
      <c r="G36" s="110">
        <v>156</v>
      </c>
      <c r="H36" s="111">
        <v>213</v>
      </c>
      <c r="I36" s="19">
        <f t="shared" si="0"/>
        <v>1013</v>
      </c>
      <c r="J36" s="20">
        <f t="shared" si="1"/>
        <v>168.83333333333334</v>
      </c>
      <c r="K36" s="21">
        <f t="shared" si="2"/>
        <v>213</v>
      </c>
      <c r="L36" s="21">
        <f t="shared" si="3"/>
        <v>85</v>
      </c>
      <c r="M36" s="19">
        <v>28</v>
      </c>
      <c r="N36" s="22" t="e">
        <f>MAX(#REF!)</f>
        <v>#REF!</v>
      </c>
      <c r="O36" s="25" t="e">
        <f>MIN(#REF!)</f>
        <v>#REF!</v>
      </c>
      <c r="P36" s="15"/>
      <c r="Q36" s="15"/>
      <c r="R36" s="15"/>
      <c r="S36" s="15"/>
      <c r="T36" s="15"/>
      <c r="U36" s="15"/>
    </row>
    <row r="37" spans="1:21" s="16" customFormat="1" ht="12.75" customHeight="1" thickBot="1">
      <c r="A37" s="31">
        <v>36</v>
      </c>
      <c r="B37" s="18" t="s">
        <v>69</v>
      </c>
      <c r="C37" s="33">
        <v>175</v>
      </c>
      <c r="D37" s="111">
        <v>160</v>
      </c>
      <c r="E37" s="110">
        <v>130</v>
      </c>
      <c r="F37" s="111">
        <v>169</v>
      </c>
      <c r="G37" s="110">
        <v>173</v>
      </c>
      <c r="H37" s="111">
        <v>194</v>
      </c>
      <c r="I37" s="19">
        <f t="shared" si="0"/>
        <v>1001</v>
      </c>
      <c r="J37" s="20">
        <f t="shared" si="1"/>
        <v>166.83333333333334</v>
      </c>
      <c r="K37" s="21">
        <f t="shared" si="2"/>
        <v>194</v>
      </c>
      <c r="L37" s="21">
        <f t="shared" si="3"/>
        <v>64</v>
      </c>
      <c r="M37" s="19">
        <v>29</v>
      </c>
      <c r="N37" s="22" t="e">
        <f>MAX(#REF!)</f>
        <v>#REF!</v>
      </c>
      <c r="O37" s="25" t="e">
        <f>MIN(#REF!)</f>
        <v>#REF!</v>
      </c>
      <c r="P37" s="15"/>
      <c r="Q37" s="15"/>
      <c r="R37" s="15"/>
      <c r="S37" s="15"/>
      <c r="T37" s="15"/>
      <c r="U37" s="15"/>
    </row>
    <row r="38" spans="1:21" s="16" customFormat="1" ht="12.75" customHeight="1" thickBot="1">
      <c r="A38" s="31">
        <v>24</v>
      </c>
      <c r="B38" s="18" t="s">
        <v>70</v>
      </c>
      <c r="C38" s="33">
        <v>149</v>
      </c>
      <c r="D38" s="111">
        <v>163</v>
      </c>
      <c r="E38" s="110">
        <v>186</v>
      </c>
      <c r="F38" s="111">
        <v>167</v>
      </c>
      <c r="G38" s="110">
        <v>170</v>
      </c>
      <c r="H38" s="111">
        <v>147</v>
      </c>
      <c r="I38" s="19">
        <f t="shared" si="0"/>
        <v>982</v>
      </c>
      <c r="J38" s="20">
        <f t="shared" si="1"/>
        <v>163.66666666666666</v>
      </c>
      <c r="K38" s="21">
        <f t="shared" si="2"/>
        <v>186</v>
      </c>
      <c r="L38" s="21">
        <f t="shared" si="3"/>
        <v>39</v>
      </c>
      <c r="M38" s="19">
        <v>30</v>
      </c>
      <c r="N38" s="22" t="e">
        <f>MAX(#REF!)</f>
        <v>#REF!</v>
      </c>
      <c r="O38" s="25" t="e">
        <f>MIN(#REF!)</f>
        <v>#REF!</v>
      </c>
      <c r="P38" s="15"/>
      <c r="Q38" s="15"/>
      <c r="R38" s="15"/>
      <c r="S38" s="15"/>
      <c r="T38" s="15"/>
      <c r="U38" s="15"/>
    </row>
    <row r="39" spans="1:21" s="16" customFormat="1" ht="12.75" customHeight="1" thickBot="1">
      <c r="A39" s="30">
        <v>21</v>
      </c>
      <c r="B39" s="18" t="s">
        <v>59</v>
      </c>
      <c r="C39" s="33">
        <v>198</v>
      </c>
      <c r="D39" s="111">
        <v>118</v>
      </c>
      <c r="E39" s="110">
        <v>159</v>
      </c>
      <c r="F39" s="111">
        <v>157</v>
      </c>
      <c r="G39" s="110">
        <v>164</v>
      </c>
      <c r="H39" s="111">
        <v>175</v>
      </c>
      <c r="I39" s="19">
        <f t="shared" si="0"/>
        <v>971</v>
      </c>
      <c r="J39" s="20">
        <f t="shared" si="1"/>
        <v>161.83333333333334</v>
      </c>
      <c r="K39" s="21">
        <f t="shared" si="2"/>
        <v>198</v>
      </c>
      <c r="L39" s="21">
        <f t="shared" si="3"/>
        <v>80</v>
      </c>
      <c r="M39" s="19">
        <v>31</v>
      </c>
      <c r="N39" s="22" t="e">
        <f>MAX(#REF!)</f>
        <v>#REF!</v>
      </c>
      <c r="O39" s="25" t="e">
        <f>MIN(#REF!)</f>
        <v>#REF!</v>
      </c>
      <c r="P39" s="15"/>
      <c r="Q39" s="15"/>
      <c r="R39" s="15"/>
      <c r="S39" s="15"/>
      <c r="T39" s="15"/>
      <c r="U39" s="15"/>
    </row>
    <row r="40" spans="1:21" s="16" customFormat="1" ht="12.75" customHeight="1" thickBot="1">
      <c r="A40" s="31">
        <v>34</v>
      </c>
      <c r="B40" s="18" t="s">
        <v>57</v>
      </c>
      <c r="C40" s="33">
        <v>129</v>
      </c>
      <c r="D40" s="111">
        <v>169</v>
      </c>
      <c r="E40" s="110">
        <v>178</v>
      </c>
      <c r="F40" s="111">
        <v>153</v>
      </c>
      <c r="G40" s="110">
        <v>168</v>
      </c>
      <c r="H40" s="111">
        <v>160</v>
      </c>
      <c r="I40" s="19">
        <f t="shared" si="0"/>
        <v>957</v>
      </c>
      <c r="J40" s="20">
        <f t="shared" si="1"/>
        <v>159.5</v>
      </c>
      <c r="K40" s="21">
        <f t="shared" si="2"/>
        <v>178</v>
      </c>
      <c r="L40" s="21">
        <f t="shared" si="3"/>
        <v>49</v>
      </c>
      <c r="M40" s="19">
        <v>32</v>
      </c>
      <c r="N40" s="22" t="e">
        <f>MAX(#REF!)</f>
        <v>#REF!</v>
      </c>
      <c r="O40" s="25" t="e">
        <f>MIN(#REF!)</f>
        <v>#REF!</v>
      </c>
      <c r="P40" s="15"/>
      <c r="Q40" s="15"/>
      <c r="R40" s="15"/>
      <c r="S40" s="15"/>
      <c r="T40" s="15"/>
      <c r="U40" s="15"/>
    </row>
    <row r="41" spans="1:21" s="16" customFormat="1" ht="12.75" customHeight="1" thickBot="1">
      <c r="A41" s="31">
        <v>15</v>
      </c>
      <c r="B41" s="18" t="s">
        <v>50</v>
      </c>
      <c r="C41" s="33">
        <v>166</v>
      </c>
      <c r="D41" s="111">
        <v>158</v>
      </c>
      <c r="E41" s="110">
        <v>138</v>
      </c>
      <c r="F41" s="111">
        <v>157</v>
      </c>
      <c r="G41" s="110">
        <v>167</v>
      </c>
      <c r="H41" s="111">
        <v>111</v>
      </c>
      <c r="I41" s="19">
        <f t="shared" si="0"/>
        <v>897</v>
      </c>
      <c r="J41" s="20">
        <f t="shared" si="1"/>
        <v>149.5</v>
      </c>
      <c r="K41" s="21">
        <f t="shared" si="2"/>
        <v>167</v>
      </c>
      <c r="L41" s="21">
        <f t="shared" si="3"/>
        <v>56</v>
      </c>
      <c r="M41" s="19">
        <v>33</v>
      </c>
      <c r="N41" s="22" t="e">
        <f>MAX(#REF!)</f>
        <v>#REF!</v>
      </c>
      <c r="O41" s="25" t="e">
        <f>MIN(#REF!)</f>
        <v>#REF!</v>
      </c>
      <c r="P41" s="15"/>
      <c r="Q41" s="15"/>
      <c r="R41" s="15"/>
      <c r="S41" s="15"/>
      <c r="T41" s="15"/>
      <c r="U41" s="15"/>
    </row>
    <row r="42" spans="1:21" s="16" customFormat="1" ht="12.75" customHeight="1" thickBot="1">
      <c r="A42" s="126" t="s">
        <v>12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22" t="e">
        <f>MAX(#REF!)</f>
        <v>#REF!</v>
      </c>
      <c r="O42" s="25" t="e">
        <f>MIN(#REF!)</f>
        <v>#REF!</v>
      </c>
      <c r="P42" s="15"/>
      <c r="Q42" s="15"/>
      <c r="R42" s="15"/>
      <c r="S42" s="15"/>
      <c r="T42" s="15"/>
      <c r="U42" s="15"/>
    </row>
    <row r="43" spans="1:21" s="16" customFormat="1" ht="12.75" customHeight="1" thickBot="1">
      <c r="A43" s="35"/>
      <c r="B43" s="36" t="s">
        <v>4</v>
      </c>
      <c r="C43" s="37">
        <v>1</v>
      </c>
      <c r="D43" s="37">
        <v>2</v>
      </c>
      <c r="E43" s="37">
        <v>3</v>
      </c>
      <c r="F43" s="37">
        <v>4</v>
      </c>
      <c r="G43" s="37">
        <v>5</v>
      </c>
      <c r="H43" s="37">
        <v>6</v>
      </c>
      <c r="I43" s="38" t="s">
        <v>5</v>
      </c>
      <c r="J43" s="38" t="s">
        <v>6</v>
      </c>
      <c r="K43" s="38" t="s">
        <v>7</v>
      </c>
      <c r="L43" s="38" t="s">
        <v>8</v>
      </c>
      <c r="M43" s="38" t="s">
        <v>9</v>
      </c>
      <c r="N43" s="22" t="e">
        <f>MAX(#REF!)</f>
        <v>#REF!</v>
      </c>
      <c r="O43" s="25"/>
      <c r="P43" s="15"/>
      <c r="Q43" s="15"/>
      <c r="R43" s="15"/>
      <c r="S43" s="15"/>
      <c r="T43" s="15"/>
      <c r="U43" s="15"/>
    </row>
    <row r="44" spans="1:21" s="16" customFormat="1" ht="12.75" customHeight="1" thickBot="1">
      <c r="A44" s="26">
        <v>9</v>
      </c>
      <c r="B44" s="18" t="s">
        <v>44</v>
      </c>
      <c r="C44" s="33">
        <v>203</v>
      </c>
      <c r="D44" s="111">
        <v>151</v>
      </c>
      <c r="E44" s="110">
        <v>184</v>
      </c>
      <c r="F44" s="111">
        <v>205</v>
      </c>
      <c r="G44" s="110">
        <v>166</v>
      </c>
      <c r="H44" s="111">
        <v>172</v>
      </c>
      <c r="I44" s="42">
        <f aca="true" t="shared" si="6" ref="I44:I49">IF(C44&lt;&gt;"",SUM(C44:H44),"")</f>
        <v>1081</v>
      </c>
      <c r="J44" s="43">
        <f aca="true" t="shared" si="7" ref="J44:J49">IF(C44&lt;&gt;"",AVERAGE(C44:H44),"")</f>
        <v>180.16666666666666</v>
      </c>
      <c r="K44" s="44">
        <f aca="true" t="shared" si="8" ref="K44:K49">IF(C44&lt;&gt;"",MAX(C44:H44),"")</f>
        <v>205</v>
      </c>
      <c r="L44" s="44">
        <f aca="true" t="shared" si="9" ref="L44:L49">IF(D44&lt;&gt;"",MAX(C44:H44)-MIN(C44:H44),"")</f>
        <v>54</v>
      </c>
      <c r="M44" s="42">
        <v>1</v>
      </c>
      <c r="N44" s="22"/>
      <c r="O44" s="25"/>
      <c r="P44" s="15"/>
      <c r="Q44" s="15"/>
      <c r="R44" s="15"/>
      <c r="S44" s="15"/>
      <c r="T44" s="15"/>
      <c r="U44" s="15"/>
    </row>
    <row r="45" spans="1:21" s="16" customFormat="1" ht="12.75" customHeight="1" thickBot="1">
      <c r="A45" s="17">
        <v>5</v>
      </c>
      <c r="B45" s="18" t="s">
        <v>40</v>
      </c>
      <c r="C45" s="113">
        <v>191</v>
      </c>
      <c r="D45" s="114">
        <v>137</v>
      </c>
      <c r="E45" s="110">
        <v>183</v>
      </c>
      <c r="F45" s="111">
        <v>191</v>
      </c>
      <c r="G45" s="110">
        <v>145</v>
      </c>
      <c r="H45" s="111">
        <v>194</v>
      </c>
      <c r="I45" s="42">
        <f t="shared" si="6"/>
        <v>1041</v>
      </c>
      <c r="J45" s="43">
        <f t="shared" si="7"/>
        <v>173.5</v>
      </c>
      <c r="K45" s="46">
        <f t="shared" si="8"/>
        <v>194</v>
      </c>
      <c r="L45" s="46">
        <f t="shared" si="9"/>
        <v>57</v>
      </c>
      <c r="M45" s="47">
        <v>2</v>
      </c>
      <c r="N45" s="22"/>
      <c r="O45" s="25"/>
      <c r="P45" s="15"/>
      <c r="Q45" s="15"/>
      <c r="R45" s="15"/>
      <c r="S45" s="15"/>
      <c r="T45" s="15"/>
      <c r="U45" s="15"/>
    </row>
    <row r="46" spans="1:21" s="16" customFormat="1" ht="12.75" customHeight="1" thickBot="1">
      <c r="A46" s="26">
        <v>18</v>
      </c>
      <c r="B46" s="18" t="s">
        <v>58</v>
      </c>
      <c r="C46" s="27">
        <v>153</v>
      </c>
      <c r="D46" s="113">
        <v>162</v>
      </c>
      <c r="E46" s="113">
        <v>154</v>
      </c>
      <c r="F46" s="112">
        <v>176</v>
      </c>
      <c r="G46" s="27">
        <v>209</v>
      </c>
      <c r="H46" s="112">
        <v>178</v>
      </c>
      <c r="I46" s="42">
        <f t="shared" si="6"/>
        <v>1032</v>
      </c>
      <c r="J46" s="43">
        <f t="shared" si="7"/>
        <v>172</v>
      </c>
      <c r="K46" s="46">
        <f t="shared" si="8"/>
        <v>209</v>
      </c>
      <c r="L46" s="46">
        <f t="shared" si="9"/>
        <v>56</v>
      </c>
      <c r="M46" s="42">
        <v>3</v>
      </c>
      <c r="N46" s="22"/>
      <c r="O46" s="25"/>
      <c r="P46" s="15"/>
      <c r="Q46" s="15"/>
      <c r="R46" s="15"/>
      <c r="S46" s="15"/>
      <c r="T46" s="15"/>
      <c r="U46" s="15"/>
    </row>
    <row r="47" spans="1:21" s="16" customFormat="1" ht="12" customHeight="1" thickBot="1">
      <c r="A47" s="51">
        <v>38</v>
      </c>
      <c r="B47" s="18" t="s">
        <v>74</v>
      </c>
      <c r="C47" s="33">
        <v>168</v>
      </c>
      <c r="D47" s="111">
        <v>153</v>
      </c>
      <c r="E47" s="28">
        <v>173</v>
      </c>
      <c r="F47" s="109">
        <v>171</v>
      </c>
      <c r="G47" s="28">
        <v>175</v>
      </c>
      <c r="H47" s="109">
        <v>173</v>
      </c>
      <c r="I47" s="42">
        <f t="shared" si="6"/>
        <v>1013</v>
      </c>
      <c r="J47" s="43">
        <f t="shared" si="7"/>
        <v>168.83333333333334</v>
      </c>
      <c r="K47" s="46">
        <f t="shared" si="8"/>
        <v>175</v>
      </c>
      <c r="L47" s="46">
        <f t="shared" si="9"/>
        <v>22</v>
      </c>
      <c r="M47" s="47">
        <v>4</v>
      </c>
      <c r="N47" s="22"/>
      <c r="O47" s="34"/>
      <c r="P47" s="15"/>
      <c r="Q47" s="15"/>
      <c r="R47" s="15"/>
      <c r="S47" s="15"/>
      <c r="T47" s="15"/>
      <c r="U47" s="15"/>
    </row>
    <row r="48" spans="1:21" s="41" customFormat="1" ht="12" customHeight="1" thickBot="1">
      <c r="A48" s="120">
        <v>27</v>
      </c>
      <c r="B48" s="24" t="s">
        <v>73</v>
      </c>
      <c r="C48" s="113">
        <v>170</v>
      </c>
      <c r="D48" s="112">
        <v>203</v>
      </c>
      <c r="E48" s="27">
        <v>142</v>
      </c>
      <c r="F48" s="112">
        <v>153</v>
      </c>
      <c r="G48" s="27">
        <v>157</v>
      </c>
      <c r="H48" s="112">
        <v>163</v>
      </c>
      <c r="I48" s="42">
        <f t="shared" si="6"/>
        <v>988</v>
      </c>
      <c r="J48" s="43">
        <f t="shared" si="7"/>
        <v>164.66666666666666</v>
      </c>
      <c r="K48" s="46">
        <f t="shared" si="8"/>
        <v>203</v>
      </c>
      <c r="L48" s="46">
        <f t="shared" si="9"/>
        <v>61</v>
      </c>
      <c r="M48" s="42">
        <v>5</v>
      </c>
      <c r="N48" s="22"/>
      <c r="O48" s="39"/>
      <c r="P48" s="40"/>
      <c r="Q48" s="40"/>
      <c r="R48" s="40"/>
      <c r="S48" s="40"/>
      <c r="T48" s="40"/>
      <c r="U48" s="40"/>
    </row>
    <row r="49" spans="1:21" s="16" customFormat="1" ht="12" customHeight="1" thickBot="1">
      <c r="A49" s="51">
        <v>7</v>
      </c>
      <c r="B49" s="24" t="s">
        <v>42</v>
      </c>
      <c r="C49" s="33">
        <v>164</v>
      </c>
      <c r="D49" s="111">
        <v>149</v>
      </c>
      <c r="E49" s="110">
        <v>179</v>
      </c>
      <c r="F49" s="111">
        <v>154</v>
      </c>
      <c r="G49" s="110">
        <v>144</v>
      </c>
      <c r="H49" s="111">
        <v>146</v>
      </c>
      <c r="I49" s="42">
        <f t="shared" si="6"/>
        <v>936</v>
      </c>
      <c r="J49" s="43">
        <f t="shared" si="7"/>
        <v>156</v>
      </c>
      <c r="K49" s="46">
        <f t="shared" si="8"/>
        <v>179</v>
      </c>
      <c r="L49" s="46">
        <f t="shared" si="9"/>
        <v>35</v>
      </c>
      <c r="M49" s="47">
        <v>6</v>
      </c>
      <c r="N49" s="22"/>
      <c r="O49" s="45"/>
      <c r="P49" s="15"/>
      <c r="Q49" s="15"/>
      <c r="R49" s="15"/>
      <c r="S49" s="15"/>
      <c r="T49" s="15"/>
      <c r="U49" s="15"/>
    </row>
    <row r="50" spans="1:21" s="49" customFormat="1" ht="12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 s="22"/>
      <c r="O50" s="45"/>
      <c r="P50" s="48"/>
      <c r="Q50" s="48"/>
      <c r="R50" s="48"/>
      <c r="S50" s="48"/>
      <c r="T50" s="48"/>
      <c r="U50" s="48"/>
    </row>
    <row r="51" spans="1:21" s="49" customFormat="1" ht="12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 s="22"/>
      <c r="O51" s="45"/>
      <c r="P51" s="48"/>
      <c r="Q51" s="48"/>
      <c r="R51" s="48"/>
      <c r="S51" s="48"/>
      <c r="T51" s="48"/>
      <c r="U51" s="48"/>
    </row>
    <row r="52" spans="1:16" s="49" customFormat="1" ht="12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 s="22"/>
      <c r="O52" s="45"/>
      <c r="P52" s="48"/>
    </row>
    <row r="53" spans="1:16" s="49" customFormat="1" ht="12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 s="22"/>
      <c r="O53" s="45"/>
      <c r="P53" s="50"/>
    </row>
    <row r="54" spans="1:16" s="49" customFormat="1" ht="12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 s="22"/>
      <c r="O54" s="45"/>
      <c r="P54" s="48"/>
    </row>
    <row r="55" spans="1:16" s="49" customFormat="1" ht="12" customHeight="1">
      <c r="A55"/>
      <c r="B55"/>
      <c r="C55" s="52"/>
      <c r="D55"/>
      <c r="E55"/>
      <c r="F55"/>
      <c r="G55"/>
      <c r="H55"/>
      <c r="I55"/>
      <c r="J55"/>
      <c r="K55"/>
      <c r="L55"/>
      <c r="M55"/>
      <c r="N55" s="22"/>
      <c r="O55" s="45"/>
      <c r="P55" s="48"/>
    </row>
    <row r="56" spans="1:16" s="49" customFormat="1" ht="12" customHeight="1">
      <c r="A56"/>
      <c r="B56"/>
      <c r="C56" s="52"/>
      <c r="D56"/>
      <c r="E56"/>
      <c r="F56"/>
      <c r="G56"/>
      <c r="H56"/>
      <c r="I56"/>
      <c r="J56"/>
      <c r="K56"/>
      <c r="L56"/>
      <c r="M56"/>
      <c r="N56" s="22"/>
      <c r="O56" s="45"/>
      <c r="P56" s="48"/>
    </row>
    <row r="57" spans="1:16" s="49" customFormat="1" ht="12" customHeight="1">
      <c r="A57"/>
      <c r="B57"/>
      <c r="C57" s="52"/>
      <c r="D57"/>
      <c r="E57"/>
      <c r="F57"/>
      <c r="G57"/>
      <c r="H57"/>
      <c r="I57"/>
      <c r="J57"/>
      <c r="K57"/>
      <c r="L57"/>
      <c r="M57"/>
      <c r="N57" s="22"/>
      <c r="O57" s="45"/>
      <c r="P57" s="48"/>
    </row>
    <row r="58" spans="1:15" s="49" customFormat="1" ht="12" customHeight="1">
      <c r="A58"/>
      <c r="B58"/>
      <c r="C58" s="52"/>
      <c r="D58"/>
      <c r="E58"/>
      <c r="F58"/>
      <c r="G58"/>
      <c r="H58"/>
      <c r="I58"/>
      <c r="J58"/>
      <c r="K58"/>
      <c r="L58"/>
      <c r="M58"/>
      <c r="N58" s="22"/>
      <c r="O58" s="25"/>
    </row>
    <row r="59" spans="1:15" s="16" customFormat="1" ht="12" customHeight="1">
      <c r="A59"/>
      <c r="B59"/>
      <c r="C59" s="52"/>
      <c r="D59"/>
      <c r="E59"/>
      <c r="F59"/>
      <c r="G59"/>
      <c r="H59"/>
      <c r="I59"/>
      <c r="J59"/>
      <c r="K59"/>
      <c r="L59"/>
      <c r="M59"/>
      <c r="N59" s="22"/>
      <c r="O59" s="25"/>
    </row>
    <row r="60" ht="12" customHeight="1">
      <c r="C60" s="52"/>
    </row>
    <row r="61" ht="12" customHeight="1">
      <c r="C61" s="52"/>
    </row>
    <row r="62" ht="12" customHeight="1"/>
  </sheetData>
  <sheetProtection selectLockedCells="1" selectUnlockedCells="1"/>
  <mergeCells count="1">
    <mergeCell ref="A42:M42"/>
  </mergeCells>
  <printOptions/>
  <pageMargins left="0.8597222222222223" right="0.050694444444444445" top="0.10972222222222222" bottom="0.21736111111111112" header="0.5118055555555555" footer="0.5118055555555555"/>
  <pageSetup horizontalDpi="300" verticalDpi="300" orientation="landscape" paperSize="9" scale="90" r:id="rId4"/>
  <drawing r:id="rId3"/>
  <legacyDrawing r:id="rId2"/>
  <oleObjects>
    <oleObject progId="Рисунок Microsoft Word" shapeId="484783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L29"/>
  <sheetViews>
    <sheetView zoomScale="115" zoomScaleNormal="115" zoomScalePageLayoutView="0" workbookViewId="0" topLeftCell="A1">
      <selection activeCell="Q13" sqref="Q13"/>
    </sheetView>
  </sheetViews>
  <sheetFormatPr defaultColWidth="9.140625" defaultRowHeight="12.75"/>
  <cols>
    <col min="1" max="1" width="3.57421875" style="0" customWidth="1"/>
    <col min="2" max="2" width="16.7109375" style="0" customWidth="1"/>
    <col min="3" max="3" width="6.7109375" style="0" customWidth="1"/>
    <col min="4" max="4" width="7.00390625" style="0" customWidth="1"/>
    <col min="5" max="5" width="8.8515625" style="0" customWidth="1"/>
    <col min="6" max="6" width="5.28125" style="0" customWidth="1"/>
    <col min="7" max="7" width="5.57421875" style="0" customWidth="1"/>
    <col min="8" max="8" width="5.00390625" style="0" customWidth="1"/>
    <col min="9" max="9" width="5.7109375" style="0" customWidth="1"/>
    <col min="10" max="10" width="4.8515625" style="0" customWidth="1"/>
    <col min="11" max="11" width="5.7109375" style="0" customWidth="1"/>
    <col min="12" max="12" width="5.00390625" style="0" customWidth="1"/>
    <col min="13" max="13" width="5.7109375" style="0" customWidth="1"/>
    <col min="14" max="14" width="4.8515625" style="0" customWidth="1"/>
    <col min="15" max="15" width="5.7109375" style="0" customWidth="1"/>
    <col min="16" max="16" width="6.7109375" style="0" customWidth="1"/>
    <col min="17" max="17" width="14.57421875" style="0" customWidth="1"/>
    <col min="18" max="18" width="4.7109375" style="0" customWidth="1"/>
    <col min="19" max="19" width="5.28125" style="0" customWidth="1"/>
    <col min="20" max="20" width="9.7109375" style="0" customWidth="1"/>
    <col min="21" max="21" width="6.57421875" style="0" customWidth="1"/>
    <col min="22" max="22" width="4.140625" style="0" customWidth="1"/>
  </cols>
  <sheetData>
    <row r="1" spans="2:19" ht="11.25" customHeight="1">
      <c r="B1" s="53"/>
      <c r="C1" s="53"/>
      <c r="D1" s="53"/>
      <c r="E1" s="53"/>
      <c r="F1" s="53"/>
      <c r="G1" s="53"/>
      <c r="H1" s="1"/>
      <c r="I1" s="1"/>
      <c r="J1" s="1"/>
      <c r="K1" s="1"/>
      <c r="L1" s="1"/>
      <c r="M1" s="1"/>
      <c r="N1" s="1"/>
      <c r="O1" s="1"/>
      <c r="P1" s="2" t="s">
        <v>0</v>
      </c>
      <c r="S1" s="54"/>
    </row>
    <row r="2" spans="2:22" ht="22.5" customHeight="1">
      <c r="B2" s="55"/>
      <c r="C2" s="56"/>
      <c r="D2" s="55"/>
      <c r="E2" s="55"/>
      <c r="F2" s="55" t="s">
        <v>13</v>
      </c>
      <c r="G2" s="55"/>
      <c r="H2" s="57"/>
      <c r="I2" s="57"/>
      <c r="J2" s="57"/>
      <c r="K2" s="57"/>
      <c r="L2" s="57"/>
      <c r="M2" s="57"/>
      <c r="N2" s="57"/>
      <c r="O2" s="57"/>
      <c r="P2" s="2" t="s">
        <v>1</v>
      </c>
      <c r="V2" s="54"/>
    </row>
    <row r="3" spans="2:22" ht="22.5" customHeight="1">
      <c r="B3" s="55"/>
      <c r="C3" s="56"/>
      <c r="D3" s="55"/>
      <c r="E3" s="55"/>
      <c r="F3" s="55"/>
      <c r="G3" s="55"/>
      <c r="H3" s="57"/>
      <c r="I3" s="57"/>
      <c r="J3" s="57"/>
      <c r="K3" s="57"/>
      <c r="L3" s="57"/>
      <c r="M3" s="57"/>
      <c r="N3" s="57"/>
      <c r="O3" s="57"/>
      <c r="P3" s="2" t="s">
        <v>2</v>
      </c>
      <c r="V3" s="54"/>
    </row>
    <row r="4" spans="2:16" ht="28.5" customHeight="1" thickBot="1">
      <c r="B4" s="55"/>
      <c r="C4" s="55"/>
      <c r="D4" s="55"/>
      <c r="E4" s="55"/>
      <c r="F4" s="55"/>
      <c r="G4" s="58" t="s">
        <v>35</v>
      </c>
      <c r="H4" s="58"/>
      <c r="I4" s="57"/>
      <c r="P4" s="2"/>
    </row>
    <row r="5" spans="1:18" ht="14.25" customHeight="1" thickBot="1">
      <c r="A5" s="124" t="s">
        <v>14</v>
      </c>
      <c r="B5" s="125"/>
      <c r="C5" s="59" t="s">
        <v>15</v>
      </c>
      <c r="D5" s="59" t="s">
        <v>16</v>
      </c>
      <c r="E5" s="59" t="s">
        <v>17</v>
      </c>
      <c r="F5" s="59">
        <v>1</v>
      </c>
      <c r="G5" s="60" t="s">
        <v>18</v>
      </c>
      <c r="H5" s="59">
        <v>2</v>
      </c>
      <c r="I5" s="60" t="s">
        <v>18</v>
      </c>
      <c r="J5" s="59">
        <v>3</v>
      </c>
      <c r="K5" s="60" t="s">
        <v>18</v>
      </c>
      <c r="L5" s="59">
        <v>4</v>
      </c>
      <c r="M5" s="60" t="s">
        <v>18</v>
      </c>
      <c r="N5" s="59">
        <v>5</v>
      </c>
      <c r="O5" s="60" t="s">
        <v>18</v>
      </c>
      <c r="P5" s="59" t="s">
        <v>18</v>
      </c>
      <c r="Q5" s="59" t="s">
        <v>19</v>
      </c>
      <c r="R5" s="59"/>
    </row>
    <row r="6" spans="1:18" ht="17.25" customHeight="1" thickBot="1">
      <c r="A6" s="61">
        <v>2</v>
      </c>
      <c r="B6" s="62" t="str">
        <f>квалификация!B45</f>
        <v>Вайнман М.</v>
      </c>
      <c r="C6" s="63">
        <f>квалификация!I45</f>
        <v>1041</v>
      </c>
      <c r="D6" s="64">
        <f aca="true" t="shared" si="0" ref="D6:D11">SUM(C6,F6:P6)</f>
        <v>2292</v>
      </c>
      <c r="E6" s="65">
        <f aca="true" t="shared" si="1" ref="E6:E11">SUM(C6,F6,H6,J6,L6,N6)/(11-COUNTBLANK(F6:P6)/2)</f>
        <v>181.0909090909091</v>
      </c>
      <c r="F6" s="66">
        <v>190</v>
      </c>
      <c r="G6" s="66">
        <v>30</v>
      </c>
      <c r="H6" s="66">
        <v>222</v>
      </c>
      <c r="I6" s="66">
        <v>30</v>
      </c>
      <c r="J6" s="66">
        <v>201</v>
      </c>
      <c r="K6" s="66">
        <v>30</v>
      </c>
      <c r="L6" s="66">
        <v>159</v>
      </c>
      <c r="M6" s="66">
        <v>30</v>
      </c>
      <c r="N6" s="66">
        <v>179</v>
      </c>
      <c r="O6" s="66">
        <v>30</v>
      </c>
      <c r="P6" s="64">
        <f aca="true" t="shared" si="2" ref="P6:P11">SUM(G6,I6,K6,M6,O6)</f>
        <v>150</v>
      </c>
      <c r="Q6" s="65">
        <f aca="true" t="shared" si="3" ref="Q6:Q11">AVERAGE(F6,H6,J6,L6,N6)</f>
        <v>190.2</v>
      </c>
      <c r="R6" s="63">
        <v>1</v>
      </c>
    </row>
    <row r="7" spans="1:18" ht="14.25" customHeight="1" thickBot="1">
      <c r="A7" s="61">
        <v>1</v>
      </c>
      <c r="B7" s="62" t="str">
        <f>квалификация!B44</f>
        <v>Лихолай А.</v>
      </c>
      <c r="C7" s="63">
        <f>квалификация!I44</f>
        <v>1081</v>
      </c>
      <c r="D7" s="64">
        <f t="shared" si="0"/>
        <v>2164</v>
      </c>
      <c r="E7" s="65">
        <f t="shared" si="1"/>
        <v>180.36363636363637</v>
      </c>
      <c r="F7" s="66">
        <v>192</v>
      </c>
      <c r="G7" s="66">
        <v>30</v>
      </c>
      <c r="H7" s="66">
        <v>172</v>
      </c>
      <c r="I7" s="66">
        <v>0</v>
      </c>
      <c r="J7" s="66">
        <v>174</v>
      </c>
      <c r="K7" s="66">
        <v>30</v>
      </c>
      <c r="L7" s="66">
        <v>212</v>
      </c>
      <c r="M7" s="66">
        <v>30</v>
      </c>
      <c r="N7" s="66">
        <v>153</v>
      </c>
      <c r="O7" s="66">
        <v>0</v>
      </c>
      <c r="P7" s="64">
        <f t="shared" si="2"/>
        <v>90</v>
      </c>
      <c r="Q7" s="65">
        <f t="shared" si="3"/>
        <v>180.6</v>
      </c>
      <c r="R7" s="63">
        <v>2</v>
      </c>
    </row>
    <row r="8" spans="1:18" ht="16.5" thickBot="1">
      <c r="A8" s="61">
        <v>3</v>
      </c>
      <c r="B8" s="62" t="str">
        <f>квалификация!B46</f>
        <v>Иванова О.</v>
      </c>
      <c r="C8" s="63">
        <f>квалификация!I46</f>
        <v>1032</v>
      </c>
      <c r="D8" s="64">
        <f t="shared" si="0"/>
        <v>2103</v>
      </c>
      <c r="E8" s="65">
        <f t="shared" si="1"/>
        <v>174.8181818181818</v>
      </c>
      <c r="F8" s="66">
        <v>158</v>
      </c>
      <c r="G8" s="67">
        <v>30</v>
      </c>
      <c r="H8" s="66">
        <v>196</v>
      </c>
      <c r="I8" s="66">
        <v>30</v>
      </c>
      <c r="J8" s="66">
        <v>173</v>
      </c>
      <c r="K8" s="66">
        <v>0</v>
      </c>
      <c r="L8" s="66">
        <v>184</v>
      </c>
      <c r="M8" s="68">
        <v>0</v>
      </c>
      <c r="N8" s="68">
        <v>180</v>
      </c>
      <c r="O8" s="68">
        <v>30</v>
      </c>
      <c r="P8" s="64">
        <f t="shared" si="2"/>
        <v>90</v>
      </c>
      <c r="Q8" s="65">
        <f t="shared" si="3"/>
        <v>178.2</v>
      </c>
      <c r="R8" s="63">
        <v>3</v>
      </c>
    </row>
    <row r="9" spans="1:18" ht="16.5" thickBot="1">
      <c r="A9" s="61">
        <v>5</v>
      </c>
      <c r="B9" s="62" t="str">
        <f>квалификация!B48</f>
        <v>Ульянова А.</v>
      </c>
      <c r="C9" s="63">
        <f>квалификация!I48</f>
        <v>988</v>
      </c>
      <c r="D9" s="64">
        <f t="shared" si="0"/>
        <v>1997</v>
      </c>
      <c r="E9" s="65">
        <f t="shared" si="1"/>
        <v>170.63636363636363</v>
      </c>
      <c r="F9" s="66">
        <v>172</v>
      </c>
      <c r="G9" s="66">
        <v>0</v>
      </c>
      <c r="H9" s="66">
        <v>222</v>
      </c>
      <c r="I9" s="66">
        <v>30</v>
      </c>
      <c r="J9" s="66">
        <v>157</v>
      </c>
      <c r="K9" s="66">
        <v>0</v>
      </c>
      <c r="L9" s="66">
        <v>177</v>
      </c>
      <c r="M9" s="66">
        <v>30</v>
      </c>
      <c r="N9" s="66">
        <v>161</v>
      </c>
      <c r="O9" s="66">
        <v>0</v>
      </c>
      <c r="P9" s="64">
        <f t="shared" si="2"/>
        <v>60</v>
      </c>
      <c r="Q9" s="65">
        <f t="shared" si="3"/>
        <v>177.8</v>
      </c>
      <c r="R9" s="63">
        <v>4</v>
      </c>
    </row>
    <row r="10" spans="1:22" ht="16.5" thickBot="1">
      <c r="A10" s="61">
        <v>6</v>
      </c>
      <c r="B10" s="62" t="str">
        <f>квалификация!B49</f>
        <v>Корецкая Я.</v>
      </c>
      <c r="C10" s="63">
        <f>квалификация!I49</f>
        <v>936</v>
      </c>
      <c r="D10" s="64">
        <f t="shared" si="0"/>
        <v>1905</v>
      </c>
      <c r="E10" s="65">
        <f t="shared" si="1"/>
        <v>162.27272727272728</v>
      </c>
      <c r="F10" s="66">
        <v>186</v>
      </c>
      <c r="G10" s="66">
        <v>0</v>
      </c>
      <c r="H10" s="66">
        <v>173</v>
      </c>
      <c r="I10" s="66">
        <v>0</v>
      </c>
      <c r="J10" s="66">
        <v>178</v>
      </c>
      <c r="K10" s="66">
        <v>30</v>
      </c>
      <c r="L10" s="66">
        <v>137</v>
      </c>
      <c r="M10" s="66">
        <v>0</v>
      </c>
      <c r="N10" s="66">
        <v>175</v>
      </c>
      <c r="O10" s="66">
        <v>30</v>
      </c>
      <c r="P10" s="64">
        <f t="shared" si="2"/>
        <v>60</v>
      </c>
      <c r="Q10" s="65">
        <f t="shared" si="3"/>
        <v>169.8</v>
      </c>
      <c r="R10" s="63">
        <v>5</v>
      </c>
      <c r="V10" s="69"/>
    </row>
    <row r="11" spans="1:22" ht="16.5" thickBot="1">
      <c r="A11" s="61">
        <v>4</v>
      </c>
      <c r="B11" s="62" t="str">
        <f>квалификация!B47</f>
        <v>Яскевич Е</v>
      </c>
      <c r="C11" s="63">
        <f>квалификация!I47</f>
        <v>1013</v>
      </c>
      <c r="D11" s="64">
        <f t="shared" si="0"/>
        <v>1722</v>
      </c>
      <c r="E11" s="65">
        <f t="shared" si="1"/>
        <v>156.54545454545453</v>
      </c>
      <c r="F11" s="66">
        <v>127</v>
      </c>
      <c r="G11" s="66">
        <v>0</v>
      </c>
      <c r="H11" s="66">
        <v>159</v>
      </c>
      <c r="I11" s="66">
        <v>0</v>
      </c>
      <c r="J11" s="66">
        <v>146</v>
      </c>
      <c r="K11" s="66">
        <v>0</v>
      </c>
      <c r="L11" s="66">
        <v>138</v>
      </c>
      <c r="M11" s="66">
        <v>0</v>
      </c>
      <c r="N11" s="66">
        <v>139</v>
      </c>
      <c r="O11" s="66">
        <v>0</v>
      </c>
      <c r="P11" s="64">
        <f t="shared" si="2"/>
        <v>0</v>
      </c>
      <c r="Q11" s="65">
        <f t="shared" si="3"/>
        <v>141.8</v>
      </c>
      <c r="R11" s="63">
        <v>6</v>
      </c>
      <c r="V11" s="69"/>
    </row>
    <row r="12" ht="12.75">
      <c r="V12" s="69"/>
    </row>
    <row r="13" spans="1:22" ht="12.75">
      <c r="A13" s="70"/>
      <c r="E13" t="s">
        <v>20</v>
      </c>
      <c r="V13" s="69"/>
    </row>
    <row r="14" spans="1:22" ht="12.75">
      <c r="A14" s="70"/>
      <c r="V14" s="69"/>
    </row>
    <row r="15" spans="1:22" ht="12.75">
      <c r="A15" s="70"/>
      <c r="V15" s="69"/>
    </row>
    <row r="16" spans="1:22" s="71" customFormat="1" ht="12.75">
      <c r="A16" s="70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 s="52"/>
    </row>
    <row r="17" spans="1:22" s="71" customFormat="1" ht="12.75">
      <c r="A17" s="70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 s="52"/>
    </row>
    <row r="18" spans="1:22" ht="12.75">
      <c r="A18" s="70"/>
      <c r="V18" s="69"/>
    </row>
    <row r="19" spans="1:22" ht="12.75">
      <c r="A19" s="70"/>
      <c r="V19" s="69"/>
    </row>
    <row r="20" spans="1:22" ht="12.75">
      <c r="A20" s="70"/>
      <c r="V20" s="69"/>
    </row>
    <row r="21" spans="1:22" ht="12.75">
      <c r="A21" s="70"/>
      <c r="V21" s="69"/>
    </row>
    <row r="22" ht="12.75">
      <c r="A22" s="70"/>
    </row>
    <row r="23" ht="12.75">
      <c r="A23" s="70"/>
    </row>
    <row r="24" ht="12.75">
      <c r="A24" s="70"/>
    </row>
    <row r="29" spans="22:38" ht="12.75"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3"/>
      <c r="AK29" s="73"/>
      <c r="AL29" s="73"/>
    </row>
  </sheetData>
  <sheetProtection selectLockedCells="1" selectUnlockedCells="1"/>
  <conditionalFormatting sqref="A6:B11">
    <cfRule type="expression" priority="1" dxfId="0" stopIfTrue="1">
      <formula>(B6&gt;0)</formula>
    </cfRule>
  </conditionalFormatting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/>
  <drawing r:id="rId3"/>
  <legacyDrawing r:id="rId2"/>
  <oleObjects>
    <oleObject progId="Рисунок Microsoft Word" shapeId="4846604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2:L20"/>
  <sheetViews>
    <sheetView zoomScale="70" zoomScaleNormal="70" zoomScalePageLayoutView="0" workbookViewId="0" topLeftCell="A4">
      <selection activeCell="O26" sqref="O26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21.8515625" style="0" customWidth="1"/>
    <col min="4" max="4" width="6.28125" style="0" customWidth="1"/>
    <col min="5" max="5" width="5.8515625" style="0" customWidth="1"/>
    <col min="6" max="6" width="22.8515625" style="0" customWidth="1"/>
    <col min="7" max="7" width="5.8515625" style="0" customWidth="1"/>
    <col min="8" max="8" width="6.140625" style="0" customWidth="1"/>
    <col min="9" max="9" width="20.8515625" style="0" customWidth="1"/>
    <col min="10" max="10" width="6.140625" style="0" customWidth="1"/>
    <col min="11" max="11" width="5.7109375" style="0" customWidth="1"/>
    <col min="12" max="12" width="19.57421875" style="0" customWidth="1"/>
  </cols>
  <sheetData>
    <row r="2" spans="2:6" ht="20.25">
      <c r="B2" s="74"/>
      <c r="C2" s="74"/>
      <c r="D2" s="74"/>
      <c r="E2" s="74" t="s">
        <v>20</v>
      </c>
      <c r="F2" s="75"/>
    </row>
    <row r="3" ht="14.25" customHeight="1"/>
    <row r="4" spans="2:12" ht="20.25">
      <c r="B4" s="74"/>
      <c r="C4" s="74"/>
      <c r="D4" s="75"/>
      <c r="E4" s="75" t="s">
        <v>21</v>
      </c>
      <c r="F4" s="75"/>
      <c r="G4" s="76"/>
      <c r="J4" s="77"/>
      <c r="K4" s="69"/>
      <c r="L4" s="69"/>
    </row>
    <row r="5" spans="4:12" ht="15.75">
      <c r="D5" s="76"/>
      <c r="E5" s="76"/>
      <c r="F5" s="76"/>
      <c r="G5" s="76"/>
      <c r="J5" s="77"/>
      <c r="K5" s="69"/>
      <c r="L5" s="69"/>
    </row>
    <row r="6" spans="4:12" ht="15.75">
      <c r="D6" s="76"/>
      <c r="E6" s="76"/>
      <c r="F6" s="76"/>
      <c r="G6" s="76"/>
      <c r="J6" s="77"/>
      <c r="K6" s="69"/>
      <c r="L6" s="69"/>
    </row>
    <row r="7" spans="2:10" ht="18">
      <c r="B7" s="78"/>
      <c r="C7" s="79"/>
      <c r="D7" s="80"/>
      <c r="E7" s="80"/>
      <c r="F7" s="81"/>
      <c r="G7" s="76"/>
      <c r="J7" s="4"/>
    </row>
    <row r="8" spans="2:10" ht="18">
      <c r="B8" s="78"/>
      <c r="C8" s="82"/>
      <c r="D8" s="83"/>
      <c r="E8" s="83"/>
      <c r="F8" s="84"/>
      <c r="G8" s="84"/>
      <c r="J8" s="4"/>
    </row>
    <row r="9" spans="2:10" ht="18">
      <c r="B9" s="85">
        <v>4</v>
      </c>
      <c r="C9" s="86" t="s">
        <v>73</v>
      </c>
      <c r="D9" s="87">
        <v>190</v>
      </c>
      <c r="E9" s="83">
        <v>35</v>
      </c>
      <c r="F9" s="76"/>
      <c r="G9" s="76"/>
      <c r="H9" s="76"/>
      <c r="I9" s="76"/>
      <c r="J9" s="4"/>
    </row>
    <row r="10" spans="2:10" ht="18">
      <c r="B10" s="79"/>
      <c r="C10" s="88"/>
      <c r="D10" s="89"/>
      <c r="E10" s="90">
        <v>4</v>
      </c>
      <c r="F10" s="91"/>
      <c r="G10" s="83"/>
      <c r="H10" s="83"/>
      <c r="I10" s="76"/>
      <c r="J10" s="4"/>
    </row>
    <row r="11" spans="2:10" ht="18">
      <c r="B11" s="79"/>
      <c r="C11" s="92"/>
      <c r="D11" s="93"/>
      <c r="E11" s="83"/>
      <c r="F11" s="86" t="s">
        <v>73</v>
      </c>
      <c r="G11" s="87">
        <v>168</v>
      </c>
      <c r="H11" s="83"/>
      <c r="I11" s="76"/>
      <c r="J11" s="4"/>
    </row>
    <row r="12" spans="2:10" ht="18">
      <c r="B12" s="79"/>
      <c r="C12" s="92"/>
      <c r="D12" s="93"/>
      <c r="E12" s="83"/>
      <c r="F12" s="88"/>
      <c r="G12" s="89"/>
      <c r="H12" s="90">
        <v>2</v>
      </c>
      <c r="I12" s="91"/>
      <c r="J12" s="77">
        <v>164</v>
      </c>
    </row>
    <row r="13" spans="2:12" ht="18">
      <c r="B13" s="79"/>
      <c r="C13" s="94"/>
      <c r="D13" s="95">
        <v>190</v>
      </c>
      <c r="E13" s="84">
        <v>29</v>
      </c>
      <c r="F13" s="92"/>
      <c r="G13" s="84"/>
      <c r="H13" s="83"/>
      <c r="I13" s="86" t="s">
        <v>44</v>
      </c>
      <c r="J13" s="96"/>
      <c r="K13" s="69"/>
      <c r="L13" s="69"/>
    </row>
    <row r="14" spans="2:12" ht="18">
      <c r="B14" s="85">
        <v>3</v>
      </c>
      <c r="C14" s="86" t="s">
        <v>79</v>
      </c>
      <c r="D14" s="84"/>
      <c r="E14" s="97">
        <v>2</v>
      </c>
      <c r="F14" s="92"/>
      <c r="G14" s="84"/>
      <c r="H14" s="83"/>
      <c r="I14" s="88"/>
      <c r="J14" s="77"/>
      <c r="K14" s="69"/>
      <c r="L14" s="69"/>
    </row>
    <row r="15" spans="2:12" ht="18">
      <c r="B15" s="79"/>
      <c r="C15" s="98"/>
      <c r="D15" s="83"/>
      <c r="E15" s="84"/>
      <c r="F15" s="94"/>
      <c r="G15" s="87">
        <v>185</v>
      </c>
      <c r="H15" s="84"/>
      <c r="I15" s="92"/>
      <c r="J15" s="77"/>
      <c r="K15" s="69"/>
      <c r="L15" s="86" t="s">
        <v>40</v>
      </c>
    </row>
    <row r="16" spans="2:12" ht="18">
      <c r="B16" s="79"/>
      <c r="C16" s="80"/>
      <c r="D16" s="80"/>
      <c r="E16" s="80"/>
      <c r="F16" s="86" t="s">
        <v>44</v>
      </c>
      <c r="G16" s="84"/>
      <c r="H16" s="97">
        <v>1</v>
      </c>
      <c r="I16" s="92"/>
      <c r="J16" s="77"/>
      <c r="K16" s="69"/>
      <c r="L16" s="69"/>
    </row>
    <row r="17" spans="3:12" ht="18">
      <c r="C17" s="76"/>
      <c r="D17" s="76"/>
      <c r="E17" s="76"/>
      <c r="F17" s="98"/>
      <c r="G17" s="83"/>
      <c r="H17" s="84"/>
      <c r="I17" s="94"/>
      <c r="J17" s="77">
        <v>185</v>
      </c>
      <c r="K17" s="69"/>
      <c r="L17" s="69"/>
    </row>
    <row r="18" spans="3:12" ht="18">
      <c r="C18" s="76"/>
      <c r="D18" s="76"/>
      <c r="E18" s="76"/>
      <c r="F18" s="76"/>
      <c r="G18" s="76"/>
      <c r="H18" s="80"/>
      <c r="I18" s="86" t="s">
        <v>40</v>
      </c>
      <c r="J18" s="77"/>
      <c r="K18" s="69"/>
      <c r="L18" s="69"/>
    </row>
    <row r="19" spans="9:12" ht="15.75">
      <c r="I19" s="99"/>
      <c r="J19" s="77"/>
      <c r="K19" s="69"/>
      <c r="L19" s="69"/>
    </row>
    <row r="20" spans="7:9" ht="12.75">
      <c r="G20" s="69"/>
      <c r="H20" s="69"/>
      <c r="I20" s="69"/>
    </row>
  </sheetData>
  <sheetProtection selectLockedCells="1" selectUnlockedCells="1"/>
  <conditionalFormatting sqref="C9 C14 F11 I13">
    <cfRule type="expression" priority="1" dxfId="0" stopIfTrue="1">
      <formula>(C2&gt;0)</formula>
    </cfRule>
  </conditionalFormatting>
  <conditionalFormatting sqref="I18 L15">
    <cfRule type="expression" priority="2" dxfId="0" stopIfTrue="1">
      <formula>(I9&gt;0)</formula>
    </cfRule>
  </conditionalFormatting>
  <printOptions/>
  <pageMargins left="0.017361111111111112" right="0.050694444444444445" top="0.3659722222222222" bottom="0.5298611111111111" header="0.5118055555555555" footer="0.5118055555555555"/>
  <pageSetup horizontalDpi="300" verticalDpi="300" orientation="landscape" paperSize="9" scale="90" r:id="rId4"/>
  <drawing r:id="rId3"/>
  <legacyDrawing r:id="rId2"/>
  <oleObjects>
    <oleObject progId="Рисунок Microsoft Word" shapeId="4849820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2:S42"/>
  <sheetViews>
    <sheetView tabSelected="1" zoomScale="85" zoomScaleNormal="85" zoomScalePageLayoutView="0" workbookViewId="0" topLeftCell="A4">
      <selection activeCell="J11" sqref="J11"/>
    </sheetView>
  </sheetViews>
  <sheetFormatPr defaultColWidth="11.57421875" defaultRowHeight="12.75"/>
  <cols>
    <col min="1" max="1" width="6.421875" style="0" customWidth="1"/>
    <col min="2" max="2" width="19.8515625" style="0" customWidth="1"/>
    <col min="3" max="3" width="8.7109375" style="0" customWidth="1"/>
    <col min="4" max="4" width="6.7109375" style="0" customWidth="1"/>
    <col min="5" max="5" width="5.7109375" style="0" customWidth="1"/>
    <col min="6" max="6" width="7.140625" style="0" customWidth="1"/>
    <col min="7" max="7" width="18.28125" style="0" customWidth="1"/>
    <col min="8" max="8" width="6.421875" style="0" customWidth="1"/>
    <col min="9" max="9" width="6.8515625" style="0" customWidth="1"/>
    <col min="10" max="10" width="6.421875" style="0" customWidth="1"/>
    <col min="11" max="11" width="5.00390625" style="0" customWidth="1"/>
    <col min="12" max="12" width="20.7109375" style="0" customWidth="1"/>
    <col min="13" max="13" width="7.421875" style="0" customWidth="1"/>
    <col min="14" max="14" width="6.7109375" style="0" customWidth="1"/>
    <col min="15" max="15" width="7.140625" style="0" customWidth="1"/>
    <col min="16" max="16" width="6.8515625" style="0" customWidth="1"/>
    <col min="17" max="17" width="20.8515625" style="0" customWidth="1"/>
    <col min="18" max="18" width="6.421875" style="0" customWidth="1"/>
    <col min="19" max="19" width="6.28125" style="0" customWidth="1"/>
  </cols>
  <sheetData>
    <row r="2" ht="26.25">
      <c r="E2" s="100" t="s">
        <v>22</v>
      </c>
    </row>
    <row r="6" spans="1:6" ht="15.75">
      <c r="A6" s="101" t="s">
        <v>23</v>
      </c>
      <c r="F6" s="101" t="s">
        <v>24</v>
      </c>
    </row>
    <row r="7" spans="1:14" ht="15.75">
      <c r="A7" s="102">
        <v>24</v>
      </c>
      <c r="B7" s="103" t="s">
        <v>43</v>
      </c>
      <c r="C7" s="103">
        <v>128</v>
      </c>
      <c r="D7" s="103">
        <v>177</v>
      </c>
      <c r="F7" s="102">
        <v>9</v>
      </c>
      <c r="G7" s="103" t="s">
        <v>78</v>
      </c>
      <c r="H7" s="103">
        <v>199</v>
      </c>
      <c r="I7" s="103">
        <v>170</v>
      </c>
      <c r="K7" s="104"/>
      <c r="L7" s="105"/>
      <c r="M7" s="105"/>
      <c r="N7" s="105"/>
    </row>
    <row r="8" spans="1:14" ht="15.75">
      <c r="A8" s="102">
        <v>9</v>
      </c>
      <c r="B8" s="103" t="s">
        <v>36</v>
      </c>
      <c r="C8" s="103">
        <v>181</v>
      </c>
      <c r="D8" s="103">
        <v>165</v>
      </c>
      <c r="F8" s="102">
        <v>1</v>
      </c>
      <c r="G8" s="103" t="s">
        <v>66</v>
      </c>
      <c r="H8" s="103">
        <v>193</v>
      </c>
      <c r="I8" s="103">
        <v>185</v>
      </c>
      <c r="K8" s="102">
        <v>1</v>
      </c>
      <c r="L8" s="103" t="s">
        <v>66</v>
      </c>
      <c r="M8" s="103">
        <v>223</v>
      </c>
      <c r="N8" s="103">
        <v>193</v>
      </c>
    </row>
    <row r="9" spans="1:14" ht="15.75">
      <c r="A9" s="106" t="s">
        <v>25</v>
      </c>
      <c r="F9" s="106" t="s">
        <v>26</v>
      </c>
      <c r="G9" s="77"/>
      <c r="H9" s="77"/>
      <c r="I9" s="77"/>
      <c r="K9" s="102">
        <v>22</v>
      </c>
      <c r="L9" s="103" t="s">
        <v>52</v>
      </c>
      <c r="M9" s="103">
        <v>175</v>
      </c>
      <c r="N9" s="103">
        <v>173</v>
      </c>
    </row>
    <row r="10" spans="1:17" ht="15.75">
      <c r="A10" s="102">
        <v>22</v>
      </c>
      <c r="B10" s="103" t="s">
        <v>52</v>
      </c>
      <c r="C10" s="103">
        <v>172</v>
      </c>
      <c r="D10" s="103">
        <v>203</v>
      </c>
      <c r="F10" s="102">
        <v>22</v>
      </c>
      <c r="G10" s="103" t="s">
        <v>77</v>
      </c>
      <c r="H10" s="103">
        <v>213</v>
      </c>
      <c r="I10" s="103">
        <v>200</v>
      </c>
      <c r="K10" s="104">
        <v>2</v>
      </c>
      <c r="L10" s="105"/>
      <c r="M10" s="105"/>
      <c r="N10" s="105"/>
      <c r="P10" s="101">
        <v>3</v>
      </c>
      <c r="Q10" s="101"/>
    </row>
    <row r="11" spans="1:19" ht="15.75">
      <c r="A11" s="102">
        <v>11</v>
      </c>
      <c r="B11" s="103" t="s">
        <v>54</v>
      </c>
      <c r="C11" s="103">
        <v>188</v>
      </c>
      <c r="D11" s="103">
        <v>168</v>
      </c>
      <c r="F11" s="102">
        <v>8</v>
      </c>
      <c r="G11" s="103" t="s">
        <v>61</v>
      </c>
      <c r="H11" s="103"/>
      <c r="I11" s="103"/>
      <c r="K11" s="104"/>
      <c r="L11" s="105"/>
      <c r="M11" s="105"/>
      <c r="N11" s="105"/>
      <c r="P11" s="102">
        <v>1</v>
      </c>
      <c r="Q11" s="103" t="s">
        <v>66</v>
      </c>
      <c r="R11" s="103">
        <v>215</v>
      </c>
      <c r="S11" s="103">
        <v>218</v>
      </c>
    </row>
    <row r="12" spans="1:19" ht="15.75">
      <c r="A12" s="106" t="s">
        <v>27</v>
      </c>
      <c r="F12" s="106" t="s">
        <v>28</v>
      </c>
      <c r="G12" s="77"/>
      <c r="H12" s="77"/>
      <c r="I12" s="77"/>
      <c r="L12" s="77"/>
      <c r="M12" s="77"/>
      <c r="N12" s="77"/>
      <c r="P12" s="102">
        <v>6</v>
      </c>
      <c r="Q12" s="103" t="s">
        <v>65</v>
      </c>
      <c r="R12" s="103">
        <v>163</v>
      </c>
      <c r="S12" s="103">
        <v>193</v>
      </c>
    </row>
    <row r="13" spans="1:17" ht="15.75">
      <c r="A13" s="102">
        <v>20</v>
      </c>
      <c r="B13" s="103" t="s">
        <v>53</v>
      </c>
      <c r="C13" s="103">
        <v>191</v>
      </c>
      <c r="D13" s="103">
        <v>247</v>
      </c>
      <c r="F13" s="102">
        <v>20</v>
      </c>
      <c r="G13" s="103" t="s">
        <v>53</v>
      </c>
      <c r="H13" s="103">
        <v>168</v>
      </c>
      <c r="I13" s="103">
        <v>178</v>
      </c>
      <c r="K13" s="104">
        <v>5</v>
      </c>
      <c r="L13" s="105"/>
      <c r="M13" s="105"/>
      <c r="N13" s="105"/>
      <c r="P13" s="101">
        <v>4</v>
      </c>
      <c r="Q13" s="101"/>
    </row>
    <row r="14" spans="1:17" ht="15.75">
      <c r="A14" s="102">
        <v>13</v>
      </c>
      <c r="B14" s="103" t="s">
        <v>62</v>
      </c>
      <c r="C14" s="103">
        <v>164</v>
      </c>
      <c r="D14" s="103">
        <v>181</v>
      </c>
      <c r="F14" s="102">
        <v>6</v>
      </c>
      <c r="G14" s="103" t="s">
        <v>65</v>
      </c>
      <c r="H14" s="103">
        <v>199</v>
      </c>
      <c r="I14" s="103">
        <v>183</v>
      </c>
      <c r="K14" s="102">
        <v>6</v>
      </c>
      <c r="L14" s="103" t="s">
        <v>65</v>
      </c>
      <c r="M14" s="103">
        <v>209</v>
      </c>
      <c r="N14" s="103">
        <v>215</v>
      </c>
      <c r="P14" s="101"/>
      <c r="Q14" s="101"/>
    </row>
    <row r="15" spans="1:17" ht="15.75">
      <c r="A15" s="106" t="s">
        <v>29</v>
      </c>
      <c r="F15" s="106" t="s">
        <v>30</v>
      </c>
      <c r="G15" s="77"/>
      <c r="H15" s="77"/>
      <c r="I15" s="77"/>
      <c r="K15" s="102">
        <v>18</v>
      </c>
      <c r="L15" s="103" t="s">
        <v>72</v>
      </c>
      <c r="M15" s="103">
        <v>192</v>
      </c>
      <c r="N15" s="103">
        <v>225</v>
      </c>
      <c r="P15" s="101"/>
      <c r="Q15" s="101"/>
    </row>
    <row r="16" spans="1:17" ht="15.75">
      <c r="A16" s="102">
        <v>18</v>
      </c>
      <c r="B16" s="103" t="s">
        <v>72</v>
      </c>
      <c r="C16" s="103">
        <v>290</v>
      </c>
      <c r="D16" s="103">
        <v>245</v>
      </c>
      <c r="F16" s="102">
        <v>18</v>
      </c>
      <c r="G16" s="103" t="s">
        <v>72</v>
      </c>
      <c r="H16" s="103">
        <v>196</v>
      </c>
      <c r="I16" s="103">
        <v>226</v>
      </c>
      <c r="K16" s="104">
        <v>6</v>
      </c>
      <c r="L16" s="105"/>
      <c r="M16" s="105"/>
      <c r="N16" s="105"/>
      <c r="P16" s="101"/>
      <c r="Q16" s="101"/>
    </row>
    <row r="17" spans="1:17" ht="15.75">
      <c r="A17" s="102">
        <v>15</v>
      </c>
      <c r="B17" s="103" t="s">
        <v>71</v>
      </c>
      <c r="C17" s="103">
        <v>179</v>
      </c>
      <c r="D17" s="103">
        <v>201</v>
      </c>
      <c r="F17" s="102">
        <v>3</v>
      </c>
      <c r="G17" s="103" t="s">
        <v>63</v>
      </c>
      <c r="H17" s="103">
        <v>190</v>
      </c>
      <c r="I17" s="103">
        <v>175</v>
      </c>
      <c r="K17" s="104"/>
      <c r="L17" s="105"/>
      <c r="M17" s="105"/>
      <c r="N17" s="105"/>
      <c r="P17" s="101"/>
      <c r="Q17" s="101"/>
    </row>
    <row r="18" spans="1:17" ht="15.75">
      <c r="A18" s="101" t="s">
        <v>28</v>
      </c>
      <c r="F18" s="101" t="s">
        <v>27</v>
      </c>
      <c r="P18" s="101"/>
      <c r="Q18" s="101"/>
    </row>
    <row r="19" spans="1:17" ht="15.75">
      <c r="A19" s="102">
        <v>17</v>
      </c>
      <c r="B19" s="103" t="s">
        <v>64</v>
      </c>
      <c r="C19" s="103">
        <v>169</v>
      </c>
      <c r="D19" s="103">
        <v>183</v>
      </c>
      <c r="F19" s="102">
        <v>16</v>
      </c>
      <c r="G19" s="103" t="s">
        <v>64</v>
      </c>
      <c r="H19" s="103">
        <v>183</v>
      </c>
      <c r="I19" s="103">
        <v>155</v>
      </c>
      <c r="P19" s="101"/>
      <c r="Q19" s="101"/>
    </row>
    <row r="20" spans="1:17" ht="15.75">
      <c r="A20" s="102">
        <v>16</v>
      </c>
      <c r="B20" s="103" t="s">
        <v>37</v>
      </c>
      <c r="C20" s="103">
        <v>193</v>
      </c>
      <c r="D20" s="103">
        <v>145</v>
      </c>
      <c r="F20" s="102">
        <v>4</v>
      </c>
      <c r="G20" s="103" t="s">
        <v>55</v>
      </c>
      <c r="H20" s="103">
        <v>203</v>
      </c>
      <c r="I20" s="103">
        <v>157</v>
      </c>
      <c r="K20" s="101">
        <v>7</v>
      </c>
      <c r="L20" s="101"/>
      <c r="P20" s="101"/>
      <c r="Q20" s="101"/>
    </row>
    <row r="21" spans="1:17" ht="15.75">
      <c r="A21" s="101" t="s">
        <v>30</v>
      </c>
      <c r="F21" s="101" t="s">
        <v>29</v>
      </c>
      <c r="K21" s="102">
        <v>4</v>
      </c>
      <c r="L21" s="103" t="s">
        <v>55</v>
      </c>
      <c r="M21" s="103">
        <v>194</v>
      </c>
      <c r="N21" s="103">
        <v>173</v>
      </c>
      <c r="P21" s="101"/>
      <c r="Q21" s="101"/>
    </row>
    <row r="22" spans="1:17" ht="15.75">
      <c r="A22" s="102">
        <v>19</v>
      </c>
      <c r="B22" s="103" t="s">
        <v>47</v>
      </c>
      <c r="C22" s="103">
        <v>158</v>
      </c>
      <c r="D22" s="103">
        <v>133</v>
      </c>
      <c r="F22" s="102">
        <v>14</v>
      </c>
      <c r="G22" s="103" t="s">
        <v>49</v>
      </c>
      <c r="H22" s="103">
        <v>206</v>
      </c>
      <c r="I22" s="103">
        <v>143</v>
      </c>
      <c r="K22" s="102">
        <v>5</v>
      </c>
      <c r="L22" s="103" t="s">
        <v>75</v>
      </c>
      <c r="M22" s="103">
        <v>214</v>
      </c>
      <c r="N22" s="103">
        <v>216</v>
      </c>
      <c r="P22" s="101">
        <v>5</v>
      </c>
      <c r="Q22" s="101"/>
    </row>
    <row r="23" spans="1:19" ht="15.75">
      <c r="A23" s="102">
        <v>14</v>
      </c>
      <c r="B23" s="103" t="s">
        <v>49</v>
      </c>
      <c r="C23" s="103">
        <v>174</v>
      </c>
      <c r="D23" s="103">
        <v>185</v>
      </c>
      <c r="F23" s="102">
        <v>5</v>
      </c>
      <c r="G23" s="103" t="s">
        <v>75</v>
      </c>
      <c r="H23" s="103">
        <v>238</v>
      </c>
      <c r="I23" s="103">
        <v>204</v>
      </c>
      <c r="K23" s="101">
        <v>8</v>
      </c>
      <c r="L23" s="101"/>
      <c r="P23" s="102">
        <v>5</v>
      </c>
      <c r="Q23" s="103" t="s">
        <v>75</v>
      </c>
      <c r="R23" s="103">
        <v>141</v>
      </c>
      <c r="S23" s="103">
        <v>172</v>
      </c>
    </row>
    <row r="24" spans="1:19" ht="15.75">
      <c r="A24" s="101" t="s">
        <v>26</v>
      </c>
      <c r="F24" s="101" t="s">
        <v>25</v>
      </c>
      <c r="K24" s="101"/>
      <c r="L24" s="101"/>
      <c r="P24" s="102">
        <v>7</v>
      </c>
      <c r="Q24" s="103" t="s">
        <v>67</v>
      </c>
      <c r="R24" s="103">
        <v>155</v>
      </c>
      <c r="S24" s="103">
        <v>187</v>
      </c>
    </row>
    <row r="25" spans="1:17" ht="15.75">
      <c r="A25" s="102">
        <v>21</v>
      </c>
      <c r="B25" s="103" t="s">
        <v>51</v>
      </c>
      <c r="C25" s="103">
        <v>180</v>
      </c>
      <c r="D25" s="103">
        <v>185</v>
      </c>
      <c r="F25" s="102">
        <v>21</v>
      </c>
      <c r="G25" s="103" t="s">
        <v>76</v>
      </c>
      <c r="H25" s="103">
        <v>159</v>
      </c>
      <c r="I25" s="103">
        <v>236</v>
      </c>
      <c r="K25" s="101">
        <v>3</v>
      </c>
      <c r="L25" s="101"/>
      <c r="P25" s="101">
        <v>6</v>
      </c>
      <c r="Q25" s="101"/>
    </row>
    <row r="26" spans="1:14" ht="15.75">
      <c r="A26" s="102">
        <v>12</v>
      </c>
      <c r="B26" s="103" t="s">
        <v>46</v>
      </c>
      <c r="C26" s="103">
        <v>154</v>
      </c>
      <c r="D26" s="103">
        <v>194</v>
      </c>
      <c r="F26" s="102">
        <v>7</v>
      </c>
      <c r="G26" s="103" t="s">
        <v>67</v>
      </c>
      <c r="H26" s="103">
        <v>216</v>
      </c>
      <c r="I26" s="103">
        <v>215</v>
      </c>
      <c r="K26" s="102">
        <v>7</v>
      </c>
      <c r="L26" s="103" t="s">
        <v>67</v>
      </c>
      <c r="M26" s="103">
        <v>169</v>
      </c>
      <c r="N26" s="103">
        <v>185</v>
      </c>
    </row>
    <row r="27" spans="1:14" ht="15.75">
      <c r="A27" s="101" t="s">
        <v>24</v>
      </c>
      <c r="F27" s="101" t="s">
        <v>23</v>
      </c>
      <c r="K27" s="102">
        <v>23</v>
      </c>
      <c r="L27" s="103" t="s">
        <v>68</v>
      </c>
      <c r="M27" s="103">
        <v>140</v>
      </c>
      <c r="N27" s="103">
        <v>172</v>
      </c>
    </row>
    <row r="28" spans="1:12" ht="15.75">
      <c r="A28" s="102">
        <v>23</v>
      </c>
      <c r="B28" s="103" t="s">
        <v>68</v>
      </c>
      <c r="C28" s="103">
        <v>184</v>
      </c>
      <c r="D28" s="103">
        <v>168</v>
      </c>
      <c r="F28" s="102">
        <v>23</v>
      </c>
      <c r="G28" s="103" t="s">
        <v>68</v>
      </c>
      <c r="H28" s="103">
        <v>225</v>
      </c>
      <c r="I28" s="103">
        <v>183</v>
      </c>
      <c r="K28" s="101">
        <v>4</v>
      </c>
      <c r="L28" s="101"/>
    </row>
    <row r="29" spans="1:9" ht="15.75">
      <c r="A29" s="102">
        <v>10</v>
      </c>
      <c r="B29" s="103" t="s">
        <v>48</v>
      </c>
      <c r="C29" s="103">
        <v>150</v>
      </c>
      <c r="D29" s="103">
        <v>171</v>
      </c>
      <c r="F29" s="102">
        <v>2</v>
      </c>
      <c r="G29" s="103" t="s">
        <v>38</v>
      </c>
      <c r="H29" s="103">
        <v>180</v>
      </c>
      <c r="I29" s="103">
        <v>179</v>
      </c>
    </row>
    <row r="31" spans="1:9" ht="15.75">
      <c r="A31" s="77"/>
      <c r="B31" s="77"/>
      <c r="C31" s="77"/>
      <c r="F31" s="101"/>
      <c r="G31" s="107" t="s">
        <v>31</v>
      </c>
      <c r="H31" s="101"/>
      <c r="I31" s="101"/>
    </row>
    <row r="32" spans="1:9" ht="15.75">
      <c r="A32" s="77"/>
      <c r="B32" s="77"/>
      <c r="C32" s="77"/>
      <c r="F32" s="101">
        <v>5</v>
      </c>
      <c r="G32" s="101"/>
      <c r="H32" s="101"/>
      <c r="I32" s="101"/>
    </row>
    <row r="33" spans="1:8" ht="15.75">
      <c r="A33" s="77"/>
      <c r="B33" s="77"/>
      <c r="C33" s="77"/>
      <c r="F33" s="102">
        <v>1</v>
      </c>
      <c r="G33" s="108" t="s">
        <v>80</v>
      </c>
      <c r="H33" s="103">
        <v>225</v>
      </c>
    </row>
    <row r="34" spans="1:8" ht="15.75">
      <c r="A34" s="77"/>
      <c r="B34" s="77"/>
      <c r="C34" s="77"/>
      <c r="F34" s="102">
        <v>7</v>
      </c>
      <c r="G34" s="108" t="s">
        <v>67</v>
      </c>
      <c r="H34" s="103">
        <v>183</v>
      </c>
    </row>
    <row r="35" spans="1:9" ht="15.75">
      <c r="A35" s="77"/>
      <c r="B35" s="77"/>
      <c r="C35" s="77"/>
      <c r="F35" s="101"/>
      <c r="G35" s="101"/>
      <c r="H35" s="101"/>
      <c r="I35" s="101"/>
    </row>
    <row r="36" spans="1:9" ht="15.75">
      <c r="A36" s="77"/>
      <c r="B36" s="77"/>
      <c r="C36" s="77"/>
      <c r="F36" s="101"/>
      <c r="G36" s="101"/>
      <c r="H36" s="101"/>
      <c r="I36" s="101"/>
    </row>
    <row r="37" spans="1:9" ht="15.75">
      <c r="A37" s="77"/>
      <c r="B37" s="77"/>
      <c r="C37" s="77"/>
      <c r="F37" s="101"/>
      <c r="G37" s="107" t="s">
        <v>32</v>
      </c>
      <c r="H37" s="101"/>
      <c r="I37" s="101"/>
    </row>
    <row r="38" spans="1:9" ht="15.75">
      <c r="A38" s="77"/>
      <c r="B38" s="77"/>
      <c r="C38" s="77"/>
      <c r="F38" s="101">
        <v>7</v>
      </c>
      <c r="G38" s="101"/>
      <c r="H38" s="101"/>
      <c r="I38" s="101"/>
    </row>
    <row r="39" spans="1:8" ht="15.75">
      <c r="A39" s="77"/>
      <c r="B39" s="77"/>
      <c r="C39" s="77"/>
      <c r="F39" s="102">
        <v>6</v>
      </c>
      <c r="G39" s="108" t="s">
        <v>65</v>
      </c>
      <c r="H39" s="103"/>
    </row>
    <row r="40" spans="1:8" ht="15.75">
      <c r="A40" s="77"/>
      <c r="B40" s="77"/>
      <c r="C40" s="77"/>
      <c r="F40" s="102">
        <v>5</v>
      </c>
      <c r="G40" s="108" t="s">
        <v>75</v>
      </c>
      <c r="H40" s="103">
        <v>192</v>
      </c>
    </row>
    <row r="41" spans="1:9" ht="15.75">
      <c r="A41" s="77"/>
      <c r="B41" s="77"/>
      <c r="C41" s="77"/>
      <c r="F41" s="101">
        <v>8</v>
      </c>
      <c r="G41" s="101"/>
      <c r="H41" s="77"/>
      <c r="I41" s="77"/>
    </row>
    <row r="42" spans="1:3" ht="15.75">
      <c r="A42" s="77"/>
      <c r="B42" s="77"/>
      <c r="C42" s="77"/>
    </row>
  </sheetData>
  <sheetProtection selectLockedCells="1" selectUnlockedCells="1"/>
  <printOptions/>
  <pageMargins left="0.7875" right="0.49930555555555556" top="0.7388888888888889" bottom="0.5298611111111111" header="0.4736111111111111" footer="0.26458333333333334"/>
  <pageSetup horizontalDpi="300" verticalDpi="300" orientation="landscape" paperSize="9" scale="74" r:id="rId2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2012-10-05T10:30:47Z</cp:lastPrinted>
  <dcterms:created xsi:type="dcterms:W3CDTF">2012-06-18T05:35:54Z</dcterms:created>
  <dcterms:modified xsi:type="dcterms:W3CDTF">2012-10-10T21:03:41Z</dcterms:modified>
  <cp:category/>
  <cp:version/>
  <cp:contentType/>
  <cp:contentStatus/>
</cp:coreProperties>
</file>